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G:\datos abiertos\1. Portal de transpareencia CECCOM\17.finanzas\B. RELACIÓN DE INGRESOS Y EGRESOS\2022\12.- DICIEMBRE\"/>
    </mc:Choice>
  </mc:AlternateContent>
  <bookViews>
    <workbookView xWindow="-105" yWindow="-105" windowWidth="23250" windowHeight="12450"/>
  </bookViews>
  <sheets>
    <sheet name="P3 Ejecucion " sheetId="1" r:id="rId1"/>
  </sheets>
  <definedNames>
    <definedName name="_xlnm.Print_Area" localSheetId="0">'P3 Ejecucion '!$A$1:$M$107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84" i="1" l="1"/>
  <c r="L84" i="1"/>
  <c r="K84" i="1"/>
  <c r="J84" i="1"/>
  <c r="I84" i="1"/>
  <c r="H84" i="1"/>
  <c r="G84" i="1"/>
  <c r="M53" i="1"/>
  <c r="L53" i="1"/>
  <c r="K53" i="1"/>
  <c r="J53" i="1"/>
  <c r="I53" i="1"/>
  <c r="H53" i="1"/>
  <c r="G53" i="1"/>
  <c r="F53" i="1"/>
  <c r="E53" i="1"/>
  <c r="D53" i="1"/>
  <c r="C53" i="1"/>
  <c r="B53" i="1"/>
  <c r="B28" i="1"/>
  <c r="B27" i="1" s="1"/>
  <c r="M27" i="1"/>
  <c r="L27" i="1"/>
  <c r="K27" i="1"/>
  <c r="J27" i="1"/>
  <c r="I27" i="1"/>
  <c r="H27" i="1"/>
  <c r="G27" i="1"/>
  <c r="F27" i="1"/>
  <c r="E27" i="1"/>
  <c r="D27" i="1"/>
  <c r="C27" i="1"/>
  <c r="B18" i="1"/>
  <c r="M17" i="1"/>
  <c r="L17" i="1"/>
  <c r="K17" i="1"/>
  <c r="J17" i="1"/>
  <c r="I17" i="1"/>
  <c r="H17" i="1"/>
  <c r="G17" i="1"/>
  <c r="F17" i="1"/>
  <c r="F93" i="1" s="1"/>
  <c r="E17" i="1"/>
  <c r="D17" i="1"/>
  <c r="C17" i="1"/>
  <c r="B17" i="1"/>
  <c r="B16" i="1"/>
  <c r="B12" i="1"/>
  <c r="M11" i="1"/>
  <c r="M93" i="1" s="1"/>
  <c r="L11" i="1"/>
  <c r="L93" i="1" s="1"/>
  <c r="K11" i="1"/>
  <c r="K93" i="1" s="1"/>
  <c r="J11" i="1"/>
  <c r="J93" i="1" s="1"/>
  <c r="I11" i="1"/>
  <c r="I93" i="1" s="1"/>
  <c r="H11" i="1"/>
  <c r="H93" i="1" s="1"/>
  <c r="G11" i="1"/>
  <c r="G93" i="1" s="1"/>
  <c r="F11" i="1"/>
  <c r="E11" i="1"/>
  <c r="E93" i="1" s="1"/>
  <c r="D11" i="1"/>
  <c r="D93" i="1" s="1"/>
  <c r="C11" i="1"/>
  <c r="C93" i="1" s="1"/>
  <c r="B11" i="1"/>
  <c r="B93" i="1" s="1"/>
</calcChain>
</file>

<file path=xl/sharedStrings.xml><?xml version="1.0" encoding="utf-8"?>
<sst xmlns="http://schemas.openxmlformats.org/spreadsheetml/2006/main" count="99" uniqueCount="97">
  <si>
    <t>MINISTERIO DE INDUSTRIA, COMERCIO Y MIPYMES</t>
  </si>
  <si>
    <t>CUERPO ESPECIALIZADO DE CONTROL DE COMBUATIBLES  Y COMERCIO DE MERCANCIAS</t>
  </si>
  <si>
    <t>Año 2022</t>
  </si>
  <si>
    <t xml:space="preserve">Ejecución de Gasto y Aplicaciones financieras </t>
  </si>
  <si>
    <t>En RD$</t>
  </si>
  <si>
    <t>DETALLE</t>
  </si>
  <si>
    <t xml:space="preserve">Enero 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</si>
  <si>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</si>
  <si>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</si>
  <si>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</si>
  <si>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</si>
  <si>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</si>
  <si>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</si>
  <si>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</si>
  <si>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</si>
  <si>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</si>
  <si>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</si>
  <si>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</si>
  <si>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</si>
  <si>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</si>
  <si>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</si>
  <si>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</si>
  <si>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</si>
  <si>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</si>
  <si>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</si>
  <si>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</si>
  <si>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</si>
  <si>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</si>
  <si>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</si>
  <si>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</si>
  <si>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</si>
  <si>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</si>
  <si>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</si>
  <si>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</si>
  <si>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</si>
  <si>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</si>
  <si>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</si>
  <si>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</si>
  <si>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</si>
  <si>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</si>
  <si>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</si>
  <si>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</si>
  <si>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</si>
  <si>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</si>
  <si>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</si>
  <si>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</si>
  <si>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</si>
  <si>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</si>
  <si>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</si>
  <si>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</si>
  <si>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</si>
  <si>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</si>
  <si>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</si>
  <si>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</si>
  <si>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</si>
  <si>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</si>
  <si>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</si>
  <si>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</si>
  <si>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</si>
  <si>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</si>
  <si>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</si>
  <si>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</si>
  <si>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</si>
  <si>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</si>
  <si>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</si>
  <si>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</si>
  <si>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</si>
  <si>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</si>
  <si>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</si>
  <si>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</si>
  <si>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</si>
  <si>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</si>
  <si>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</si>
  <si>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</si>
  <si>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</si>
  <si>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</si>
  <si>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</si>
  <si>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</si>
  <si>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</si>
  <si>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</si>
  <si>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</si>
  <si>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</si>
  <si>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</si>
  <si>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</si>
  <si>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</si>
  <si>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</si>
  <si>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</si>
  <si>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</si>
  <si>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</si>
  <si>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</si>
  <si>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</si>
  <si>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</si>
  <si>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6.1 - DISMINUCIÓN DE FONDOS DE TERCEROS</t>
  </si>
  <si>
    <t>Total general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</si>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</sst>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8"/>
      <color rgb="FF000000"/>
      <name val="Calibri"/>
      <family val="2"/>
      <scheme val="minor"/>
    </font>
    <font>
      <b/>
      <sz val="22"/>
      <color rgb="FF000000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color rgb="FF00000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7" fillId="2" borderId="2" xfId="0" applyFont="1" applyFill="1" applyBorder="1" applyAlignment="1">
      <alignment horizontal="left" vertical="center"/>
    </xf>
    <xf numFmtId="0" fontId="7" fillId="3" borderId="2" xfId="0" applyFont="1" applyFill="1" applyBorder="1" applyAlignment="1">
      <alignment horizontal="center" vertical="center"/>
    </xf>
    <xf numFmtId="0" fontId="8" fillId="0" borderId="3" xfId="0" applyFont="1" applyBorder="1" applyAlignment="1">
      <alignment horizontal="left"/>
    </xf>
    <xf numFmtId="164" fontId="8" fillId="0" borderId="3" xfId="0" applyNumberFormat="1" applyFont="1" applyBorder="1"/>
    <xf numFmtId="0" fontId="8" fillId="0" borderId="0" xfId="0" applyFont="1" applyAlignment="1">
      <alignment horizontal="left" indent="1"/>
    </xf>
    <xf numFmtId="43" fontId="8" fillId="0" borderId="0" xfId="1" applyFont="1"/>
    <xf numFmtId="0" fontId="9" fillId="0" borderId="0" xfId="0" applyFont="1" applyAlignment="1">
      <alignment horizontal="left" indent="2"/>
    </xf>
    <xf numFmtId="43" fontId="9" fillId="0" borderId="0" xfId="1" applyFont="1" applyAlignment="1">
      <alignment vertical="center" wrapText="1"/>
    </xf>
    <xf numFmtId="43" fontId="8" fillId="0" borderId="0" xfId="1" applyFont="1" applyAlignment="1">
      <alignment vertical="center" wrapText="1"/>
    </xf>
    <xf numFmtId="43" fontId="9" fillId="0" borderId="0" xfId="1" applyFont="1"/>
    <xf numFmtId="0" fontId="9" fillId="0" borderId="0" xfId="0" applyFont="1"/>
    <xf numFmtId="0" fontId="9" fillId="0" borderId="0" xfId="0" applyFont="1" applyAlignment="1">
      <alignment horizontal="left" wrapText="1" indent="2"/>
    </xf>
    <xf numFmtId="165" fontId="9" fillId="0" borderId="0" xfId="0" applyNumberFormat="1" applyFont="1" applyAlignment="1">
      <alignment vertical="center" wrapText="1"/>
    </xf>
    <xf numFmtId="43" fontId="9" fillId="0" borderId="0" xfId="0" applyNumberFormat="1" applyFont="1" applyAlignment="1">
      <alignment vertical="center" wrapText="1"/>
    </xf>
    <xf numFmtId="165" fontId="8" fillId="0" borderId="0" xfId="0" applyNumberFormat="1" applyFont="1" applyAlignment="1">
      <alignment vertical="center" wrapText="1"/>
    </xf>
    <xf numFmtId="43" fontId="0" fillId="0" borderId="0" xfId="1" applyFont="1"/>
    <xf numFmtId="4" fontId="0" fillId="0" borderId="0" xfId="0" applyNumberFormat="1"/>
    <xf numFmtId="0" fontId="7" fillId="2" borderId="4" xfId="0" applyFont="1" applyFill="1" applyBorder="1" applyAlignment="1">
      <alignment vertical="center"/>
    </xf>
    <xf numFmtId="43" fontId="7" fillId="2" borderId="4" xfId="1" applyFont="1" applyFill="1" applyBorder="1"/>
    <xf numFmtId="0" fontId="0" fillId="0" borderId="5" xfId="0" applyBorder="1" applyAlignment="1">
      <alignment vertical="center"/>
    </xf>
    <xf numFmtId="0" fontId="2" fillId="0" borderId="5" xfId="0" applyFont="1" applyBorder="1" applyAlignment="1">
      <alignment wrapText="1"/>
    </xf>
    <xf numFmtId="0" fontId="0" fillId="0" borderId="5" xfId="0" applyBorder="1" applyAlignment="1">
      <alignment wrapText="1"/>
    </xf>
    <xf numFmtId="0" fontId="3" fillId="0" borderId="1" xfId="0" applyFont="1" applyBorder="1" applyAlignment="1">
      <alignment horizontal="center" vertical="center" wrapText="1" readingOrder="1"/>
    </xf>
    <xf numFmtId="0" fontId="3" fillId="0" borderId="0" xfId="0" applyFont="1" applyAlignment="1">
      <alignment horizontal="center" vertical="center" wrapText="1" readingOrder="1"/>
    </xf>
    <xf numFmtId="0" fontId="4" fillId="0" borderId="1" xfId="0" applyFont="1" applyBorder="1" applyAlignment="1">
      <alignment horizontal="center" vertical="top" wrapText="1" readingOrder="1"/>
    </xf>
    <xf numFmtId="0" fontId="4" fillId="0" borderId="0" xfId="0" applyFont="1" applyAlignment="1">
      <alignment horizontal="center" vertical="top" wrapText="1" readingOrder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top" wrapText="1" readingOrder="1"/>
    </xf>
    <xf numFmtId="0" fontId="6" fillId="0" borderId="0" xfId="0" applyFont="1" applyAlignment="1">
      <alignment horizontal="center" vertical="top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25559</xdr:colOff>
      <xdr:row>0</xdr:row>
      <xdr:rowOff>163285</xdr:rowOff>
    </xdr:from>
    <xdr:to>
      <xdr:col>0</xdr:col>
      <xdr:colOff>1830329</xdr:colOff>
      <xdr:row>5</xdr:row>
      <xdr:rowOff>221969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8405715-06DB-4F7E-806F-C41889207C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559" y="163285"/>
          <a:ext cx="1804770" cy="1453144"/>
        </a:xfrm>
        <a:prstGeom prst="rect">
          <a:avLst/>
        </a:prstGeom>
      </xdr:spPr>
    </xdr:pic>
    <xdr:clientData/>
  </xdr:twoCellAnchor>
  <xdr:oneCellAnchor>
    <xdr:from>
      <xdr:col>12</xdr:col>
      <xdr:colOff>48144</xdr:colOff>
      <xdr:row>0</xdr:row>
      <xdr:rowOff>33876</xdr:rowOff>
    </xdr:from>
    <xdr:ext cx="1495266" cy="1509730"/>
    <xdr:pic>
      <xdr:nvPicPr>
        <xdr:cNvPr id="6" name="Imagen 5">
          <a:extLst>
            <a:ext uri="{FF2B5EF4-FFF2-40B4-BE49-F238E27FC236}">
              <a16:creationId xmlns:a16="http://schemas.microsoft.com/office/drawing/2014/main" id="{4EAF7654-9469-4448-B003-5C0D60B584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7998304" y="33876"/>
          <a:ext cx="1495266" cy="150973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106"/>
  <sheetViews>
    <sheetView showGridLines="0" tabSelected="1" view="pageBreakPreview" zoomScale="40" zoomScaleNormal="55" zoomScaleSheetLayoutView="40" workbookViewId="0">
      <pane xSplit="1" topLeftCell="B1" activePane="topRight" state="frozen"/>
      <selection pane="topRight" activeCell="I42" sqref="I42"/>
    </sheetView>
  </sheetViews>
  <sheetFormatPr baseColWidth="10" defaultColWidth="11.42578125" defaultRowHeight="15" x14ac:dyDescent="0.25"/>
  <cols>
    <col min="1" max="1" width="108.5703125" customWidth="1"/>
    <col min="2" max="2" width="25.28515625" customWidth="1"/>
    <col min="3" max="5" width="27.28515625" bestFit="1" customWidth="1"/>
    <col min="6" max="6" width="27.7109375" bestFit="1" customWidth="1"/>
    <col min="7" max="13" width="27.28515625" bestFit="1" customWidth="1"/>
    <col min="14" max="14" width="12.85546875" bestFit="1" customWidth="1"/>
  </cols>
  <sheetData>
    <row r="3" spans="1:13" ht="28.5" customHeight="1" x14ac:dyDescent="0.25">
      <c r="A3" s="23" t="s">
        <v>0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</row>
    <row r="4" spans="1:13" ht="32.25" customHeight="1" x14ac:dyDescent="0.25">
      <c r="A4" s="25" t="s">
        <v>1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</row>
    <row r="5" spans="1:13" ht="21" x14ac:dyDescent="0.25">
      <c r="A5" s="27" t="s">
        <v>2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</row>
    <row r="6" spans="1:13" ht="21" x14ac:dyDescent="0.25">
      <c r="A6" s="29" t="s">
        <v>3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</row>
    <row r="7" spans="1:13" ht="27.6" customHeight="1" x14ac:dyDescent="0.25">
      <c r="A7" s="30" t="s">
        <v>4</v>
      </c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</row>
    <row r="9" spans="1:13" ht="23.25" customHeight="1" x14ac:dyDescent="0.25">
      <c r="A9" s="1" t="s">
        <v>5</v>
      </c>
      <c r="B9" s="2" t="s">
        <v>6</v>
      </c>
      <c r="C9" s="2" t="s">
        <v>7</v>
      </c>
      <c r="D9" s="2" t="s">
        <v>8</v>
      </c>
      <c r="E9" s="2" t="s">
        <v>9</v>
      </c>
      <c r="F9" s="2" t="s">
        <v>10</v>
      </c>
      <c r="G9" s="2" t="s">
        <v>11</v>
      </c>
      <c r="H9" s="2" t="s">
        <v>12</v>
      </c>
      <c r="I9" s="2" t="s">
        <v>13</v>
      </c>
      <c r="J9" s="2" t="s">
        <v>14</v>
      </c>
      <c r="K9" s="2" t="s">
        <v>15</v>
      </c>
      <c r="L9" s="2" t="s">
        <v>16</v>
      </c>
      <c r="M9" s="2" t="s">
        <v>17</v>
      </c>
    </row>
    <row r="10" spans="1:13" ht="18.75" x14ac:dyDescent="0.3">
      <c r="A10" s="3" t="s">
        <v>18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</row>
    <row r="11" spans="1:13" ht="18.75" x14ac:dyDescent="0.3">
      <c r="A11" s="5" t="s">
        <v>19</v>
      </c>
      <c r="B11" s="6">
        <f t="shared" ref="B11:G11" si="0">SUM(B12:B16)</f>
        <v>13924291.060000001</v>
      </c>
      <c r="C11" s="6">
        <f t="shared" si="0"/>
        <v>13958908.060000001</v>
      </c>
      <c r="D11" s="6">
        <f t="shared" si="0"/>
        <v>13958908.060000001</v>
      </c>
      <c r="E11" s="6">
        <f t="shared" si="0"/>
        <v>13958908.060000001</v>
      </c>
      <c r="F11" s="6">
        <f t="shared" si="0"/>
        <v>13947908.060000001</v>
      </c>
      <c r="G11" s="6">
        <f t="shared" si="0"/>
        <v>13788669.859999999</v>
      </c>
      <c r="H11" s="6">
        <f t="shared" ref="H11:J11" si="1">SUM(H12:H16)</f>
        <v>13879383.4</v>
      </c>
      <c r="I11" s="6">
        <f t="shared" si="1"/>
        <v>14152739.83</v>
      </c>
      <c r="J11" s="6">
        <f t="shared" si="1"/>
        <v>13981962.630000001</v>
      </c>
      <c r="K11" s="6">
        <f>SUM(K12:K16)</f>
        <v>13985962.630000001</v>
      </c>
      <c r="L11" s="6">
        <f>SUM(L12:L16)</f>
        <v>23216226.250000004</v>
      </c>
      <c r="M11" s="6">
        <f>SUM(M12:M16)</f>
        <v>23392618.119999997</v>
      </c>
    </row>
    <row r="12" spans="1:13" ht="18.75" x14ac:dyDescent="0.3">
      <c r="A12" s="7" t="s">
        <v>20</v>
      </c>
      <c r="B12" s="8">
        <f>433192+5250000+4871950+618500</f>
        <v>11173642</v>
      </c>
      <c r="C12" s="8">
        <v>11203642</v>
      </c>
      <c r="D12" s="8">
        <v>11203642</v>
      </c>
      <c r="E12" s="8">
        <v>11203642</v>
      </c>
      <c r="F12" s="8">
        <v>11192642</v>
      </c>
      <c r="G12" s="8">
        <v>11054642</v>
      </c>
      <c r="H12" s="8">
        <v>11122839.970000001</v>
      </c>
      <c r="I12" s="8">
        <v>11350642</v>
      </c>
      <c r="J12" s="8">
        <v>11202642</v>
      </c>
      <c r="K12" s="8">
        <v>11206642</v>
      </c>
      <c r="L12" s="8">
        <v>20381715.170000002</v>
      </c>
      <c r="M12" s="8">
        <v>11243975.33</v>
      </c>
    </row>
    <row r="13" spans="1:13" ht="18.75" x14ac:dyDescent="0.3">
      <c r="A13" s="7" t="s">
        <v>21</v>
      </c>
      <c r="B13" s="8">
        <v>2588793.66</v>
      </c>
      <c r="C13" s="8">
        <v>2588793.66</v>
      </c>
      <c r="D13" s="8">
        <v>2588793.66</v>
      </c>
      <c r="E13" s="8">
        <v>2588793.66</v>
      </c>
      <c r="F13" s="8">
        <v>2588793.66</v>
      </c>
      <c r="G13" s="8">
        <v>2588793.66</v>
      </c>
      <c r="H13" s="8">
        <v>2588793.66</v>
      </c>
      <c r="I13" s="8">
        <v>2588793.66</v>
      </c>
      <c r="J13" s="8">
        <v>2588793.66</v>
      </c>
      <c r="K13" s="8">
        <v>2588793.66</v>
      </c>
      <c r="L13" s="8">
        <v>2649293.66</v>
      </c>
      <c r="M13" s="8">
        <v>11952729.32</v>
      </c>
    </row>
    <row r="14" spans="1:13" ht="18.75" x14ac:dyDescent="0.3">
      <c r="A14" s="7" t="s">
        <v>22</v>
      </c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</row>
    <row r="15" spans="1:13" ht="18.75" x14ac:dyDescent="0.3">
      <c r="A15" s="7" t="s">
        <v>23</v>
      </c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</row>
    <row r="16" spans="1:13" ht="18.75" x14ac:dyDescent="0.3">
      <c r="A16" s="7" t="s">
        <v>24</v>
      </c>
      <c r="B16" s="8">
        <f>74564.97+74670.13+12620.3</f>
        <v>161855.4</v>
      </c>
      <c r="C16" s="8">
        <v>166472.4</v>
      </c>
      <c r="D16" s="8">
        <v>166472.4</v>
      </c>
      <c r="E16" s="8">
        <v>166472.4</v>
      </c>
      <c r="F16" s="8">
        <v>166472.4</v>
      </c>
      <c r="G16" s="8">
        <v>145234.20000000001</v>
      </c>
      <c r="H16" s="8">
        <v>167749.76999999999</v>
      </c>
      <c r="I16" s="8">
        <v>213304.17</v>
      </c>
      <c r="J16" s="8">
        <v>190526.97</v>
      </c>
      <c r="K16" s="8">
        <v>190526.97</v>
      </c>
      <c r="L16" s="8">
        <v>185217.42</v>
      </c>
      <c r="M16" s="8">
        <v>195913.47</v>
      </c>
    </row>
    <row r="17" spans="1:13" ht="18.75" x14ac:dyDescent="0.3">
      <c r="A17" s="5" t="s">
        <v>25</v>
      </c>
      <c r="B17" s="9">
        <f t="shared" ref="B17:G17" si="2">SUM(B18:B26)</f>
        <v>150942.30000000002</v>
      </c>
      <c r="C17" s="9">
        <f t="shared" si="2"/>
        <v>1447646.67</v>
      </c>
      <c r="D17" s="9">
        <f t="shared" si="2"/>
        <v>2260399.12</v>
      </c>
      <c r="E17" s="9">
        <f t="shared" si="2"/>
        <v>2108621.11</v>
      </c>
      <c r="F17" s="9">
        <f t="shared" si="2"/>
        <v>2222409.59</v>
      </c>
      <c r="G17" s="9">
        <f t="shared" si="2"/>
        <v>882199.06</v>
      </c>
      <c r="H17" s="9">
        <f t="shared" ref="H17:J17" si="3">SUM(H18:H26)</f>
        <v>3836157.14</v>
      </c>
      <c r="I17" s="9">
        <f t="shared" si="3"/>
        <v>846465.3899999999</v>
      </c>
      <c r="J17" s="9">
        <f t="shared" si="3"/>
        <v>2582370.81</v>
      </c>
      <c r="K17" s="9">
        <f>SUM(K18:K26)</f>
        <v>3919959.85</v>
      </c>
      <c r="L17" s="9">
        <f>SUM(L18:L26)</f>
        <v>859137.75</v>
      </c>
      <c r="M17" s="9">
        <f>SUM(M18:M26)</f>
        <v>4580487.34</v>
      </c>
    </row>
    <row r="18" spans="1:13" ht="18.75" x14ac:dyDescent="0.3">
      <c r="A18" s="7" t="s">
        <v>26</v>
      </c>
      <c r="B18" s="10">
        <f>26879.84+124062.46</f>
        <v>150942.30000000002</v>
      </c>
      <c r="C18" s="10">
        <v>380867.67</v>
      </c>
      <c r="D18" s="10">
        <v>559084.12</v>
      </c>
      <c r="E18" s="10">
        <v>340311.11</v>
      </c>
      <c r="F18" s="10">
        <v>459009.59</v>
      </c>
      <c r="G18" s="10">
        <v>429930.06</v>
      </c>
      <c r="H18" s="10">
        <v>574557.14</v>
      </c>
      <c r="I18" s="10">
        <v>214797.84</v>
      </c>
      <c r="J18" s="10">
        <v>695670.81</v>
      </c>
      <c r="K18" s="10">
        <v>460561.17</v>
      </c>
      <c r="L18" s="10">
        <v>453537.75</v>
      </c>
      <c r="M18" s="10">
        <v>410395.34</v>
      </c>
    </row>
    <row r="19" spans="1:13" ht="18.75" x14ac:dyDescent="0.3">
      <c r="A19" s="7" t="s">
        <v>27</v>
      </c>
      <c r="B19" s="11"/>
      <c r="C19" s="10">
        <v>147264</v>
      </c>
      <c r="D19" s="10">
        <v>0</v>
      </c>
      <c r="E19" s="10">
        <v>0</v>
      </c>
      <c r="F19" s="10">
        <v>0</v>
      </c>
      <c r="G19" s="10">
        <v>0</v>
      </c>
      <c r="H19" s="10">
        <v>0</v>
      </c>
      <c r="I19" s="10">
        <v>0</v>
      </c>
      <c r="J19" s="10">
        <v>0</v>
      </c>
      <c r="K19" s="10">
        <v>197798.68</v>
      </c>
      <c r="L19" s="10">
        <v>0</v>
      </c>
      <c r="M19" s="10">
        <v>0</v>
      </c>
    </row>
    <row r="20" spans="1:13" ht="18.75" x14ac:dyDescent="0.3">
      <c r="A20" s="7" t="s">
        <v>28</v>
      </c>
      <c r="B20" s="11"/>
      <c r="C20" s="10">
        <v>919515</v>
      </c>
      <c r="D20" s="10">
        <v>1701315</v>
      </c>
      <c r="E20" s="10">
        <v>1709310</v>
      </c>
      <c r="F20" s="10">
        <v>1763400</v>
      </c>
      <c r="G20" s="10">
        <v>405600</v>
      </c>
      <c r="H20" s="10">
        <v>3261600</v>
      </c>
      <c r="I20" s="10">
        <v>405600</v>
      </c>
      <c r="J20" s="10">
        <v>1833600</v>
      </c>
      <c r="K20" s="10">
        <v>3261600</v>
      </c>
      <c r="L20" s="10">
        <v>405600</v>
      </c>
      <c r="M20" s="10">
        <v>3261600</v>
      </c>
    </row>
    <row r="21" spans="1:13" ht="18.75" x14ac:dyDescent="0.3">
      <c r="A21" s="7" t="s">
        <v>29</v>
      </c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</row>
    <row r="22" spans="1:13" ht="18.75" x14ac:dyDescent="0.3">
      <c r="A22" s="7" t="s">
        <v>30</v>
      </c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10">
        <v>424092</v>
      </c>
    </row>
    <row r="23" spans="1:13" ht="18.75" x14ac:dyDescent="0.3">
      <c r="A23" s="7" t="s">
        <v>31</v>
      </c>
      <c r="B23" s="8"/>
      <c r="C23" s="8"/>
      <c r="D23" s="8"/>
      <c r="E23" s="8"/>
      <c r="F23" s="8"/>
      <c r="G23" s="8"/>
      <c r="H23" s="8"/>
      <c r="I23" s="8">
        <v>226067.55</v>
      </c>
      <c r="J23" s="8">
        <v>0</v>
      </c>
      <c r="K23" s="8">
        <v>0</v>
      </c>
      <c r="L23" s="8">
        <v>0</v>
      </c>
      <c r="M23" s="8">
        <v>0</v>
      </c>
    </row>
    <row r="24" spans="1:13" ht="37.5" x14ac:dyDescent="0.3">
      <c r="A24" s="12" t="s">
        <v>32</v>
      </c>
      <c r="B24" s="8"/>
      <c r="C24" s="8"/>
      <c r="D24" s="8"/>
      <c r="E24" s="8">
        <v>59000</v>
      </c>
      <c r="F24" s="8"/>
      <c r="G24" s="8">
        <v>46669</v>
      </c>
      <c r="H24" s="8"/>
      <c r="I24" s="8"/>
      <c r="J24" s="8"/>
      <c r="K24" s="8"/>
      <c r="L24" s="8"/>
      <c r="M24" s="8">
        <v>90000</v>
      </c>
    </row>
    <row r="25" spans="1:13" ht="18.75" x14ac:dyDescent="0.3">
      <c r="A25" s="7" t="s">
        <v>33</v>
      </c>
      <c r="B25" s="8"/>
      <c r="C25" s="8"/>
      <c r="D25" s="8"/>
      <c r="E25" s="8"/>
      <c r="F25" s="8"/>
      <c r="G25" s="8"/>
      <c r="H25" s="8"/>
      <c r="I25" s="8"/>
      <c r="J25" s="8">
        <v>53100</v>
      </c>
      <c r="K25" s="8">
        <v>0</v>
      </c>
      <c r="L25" s="8">
        <v>0</v>
      </c>
      <c r="M25" s="8">
        <v>94400</v>
      </c>
    </row>
    <row r="26" spans="1:13" ht="18.75" x14ac:dyDescent="0.3">
      <c r="A26" s="7" t="s">
        <v>34</v>
      </c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>
        <v>300000</v>
      </c>
    </row>
    <row r="27" spans="1:13" ht="18.75" x14ac:dyDescent="0.3">
      <c r="A27" s="5" t="s">
        <v>35</v>
      </c>
      <c r="B27" s="9">
        <f t="shared" ref="B27:J27" si="4">B28+B29+B30+B31+B32+B33+B34+B36</f>
        <v>2906064</v>
      </c>
      <c r="C27" s="9">
        <f t="shared" si="4"/>
        <v>2624832</v>
      </c>
      <c r="D27" s="9">
        <f t="shared" si="4"/>
        <v>3235461.23</v>
      </c>
      <c r="E27" s="9">
        <f t="shared" si="4"/>
        <v>4184273.24</v>
      </c>
      <c r="F27" s="9">
        <f t="shared" si="4"/>
        <v>7537957.6200000001</v>
      </c>
      <c r="G27" s="9">
        <f t="shared" si="4"/>
        <v>6759645.5999999996</v>
      </c>
      <c r="H27" s="9">
        <f t="shared" si="4"/>
        <v>3857155.0300000003</v>
      </c>
      <c r="I27" s="9">
        <f t="shared" si="4"/>
        <v>4292831.3100000005</v>
      </c>
      <c r="J27" s="9">
        <f t="shared" si="4"/>
        <v>7894648.1600000001</v>
      </c>
      <c r="K27" s="9">
        <f>SUM(K28:K36)</f>
        <v>3712623.8800000004</v>
      </c>
      <c r="L27" s="9">
        <f>SUM(L28:L36)</f>
        <v>2809700</v>
      </c>
      <c r="M27" s="9">
        <f>SUM(M28:M36)</f>
        <v>4953163.8100000005</v>
      </c>
    </row>
    <row r="28" spans="1:13" ht="18.75" x14ac:dyDescent="0.3">
      <c r="A28" s="7" t="s">
        <v>36</v>
      </c>
      <c r="B28" s="8">
        <f>2906064</f>
        <v>2906064</v>
      </c>
      <c r="C28" s="8">
        <v>2624832</v>
      </c>
      <c r="D28" s="8">
        <v>2890440</v>
      </c>
      <c r="E28" s="8">
        <v>2797200</v>
      </c>
      <c r="F28" s="8">
        <v>2979440</v>
      </c>
      <c r="G28" s="8">
        <v>2789640</v>
      </c>
      <c r="H28" s="8">
        <v>2981448.24</v>
      </c>
      <c r="I28" s="8">
        <v>2910883</v>
      </c>
      <c r="J28" s="8">
        <v>2797200</v>
      </c>
      <c r="K28" s="8">
        <v>2890440</v>
      </c>
      <c r="L28" s="8">
        <v>2797200</v>
      </c>
      <c r="M28" s="8">
        <v>3252789.9</v>
      </c>
    </row>
    <row r="29" spans="1:13" ht="18.75" x14ac:dyDescent="0.3">
      <c r="A29" s="7" t="s">
        <v>37</v>
      </c>
      <c r="B29" s="8"/>
      <c r="C29" s="8"/>
      <c r="D29" s="8"/>
      <c r="E29" s="8"/>
      <c r="F29" s="8"/>
      <c r="G29" s="8"/>
      <c r="H29" s="8"/>
      <c r="I29" s="8">
        <v>1381948.31</v>
      </c>
      <c r="J29" s="8">
        <v>1012912</v>
      </c>
      <c r="K29" s="8">
        <v>0</v>
      </c>
      <c r="L29" s="8">
        <v>0</v>
      </c>
      <c r="M29" s="8">
        <v>185496</v>
      </c>
    </row>
    <row r="30" spans="1:13" ht="18.75" x14ac:dyDescent="0.3">
      <c r="A30" s="7" t="s">
        <v>38</v>
      </c>
      <c r="B30" s="13"/>
      <c r="C30" s="13"/>
      <c r="D30" s="13"/>
      <c r="E30" s="13">
        <v>615761.56000000006</v>
      </c>
      <c r="F30" s="14">
        <v>26000.12</v>
      </c>
      <c r="G30" s="13"/>
      <c r="H30" s="13"/>
      <c r="I30" s="13"/>
      <c r="J30" s="13"/>
      <c r="K30" s="13"/>
      <c r="L30" s="13"/>
      <c r="M30" s="8">
        <v>477929.8</v>
      </c>
    </row>
    <row r="31" spans="1:13" ht="18.75" x14ac:dyDescent="0.3">
      <c r="A31" s="7" t="s">
        <v>39</v>
      </c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</row>
    <row r="32" spans="1:13" ht="18.75" x14ac:dyDescent="0.3">
      <c r="A32" s="7" t="s">
        <v>40</v>
      </c>
      <c r="B32" s="13"/>
      <c r="C32" s="13"/>
      <c r="D32" s="13"/>
      <c r="E32" s="13">
        <v>6372</v>
      </c>
      <c r="F32" s="14"/>
      <c r="G32" s="13"/>
      <c r="H32" s="13"/>
      <c r="I32" s="13"/>
      <c r="J32" s="13"/>
      <c r="K32" s="14">
        <v>170000.24</v>
      </c>
      <c r="L32" s="14">
        <v>0</v>
      </c>
      <c r="M32" s="8">
        <v>527849.4</v>
      </c>
    </row>
    <row r="33" spans="1:13" ht="18.75" x14ac:dyDescent="0.3">
      <c r="A33" s="7" t="s">
        <v>41</v>
      </c>
      <c r="B33" s="13"/>
      <c r="C33" s="13"/>
      <c r="D33" s="13"/>
      <c r="E33" s="13">
        <v>701216</v>
      </c>
      <c r="F33" s="14"/>
      <c r="G33" s="13"/>
      <c r="H33" s="13"/>
      <c r="I33" s="13"/>
      <c r="J33" s="13"/>
      <c r="K33" s="13">
        <v>0</v>
      </c>
      <c r="L33" s="13">
        <v>0</v>
      </c>
      <c r="M33" s="8">
        <v>8939.19</v>
      </c>
    </row>
    <row r="34" spans="1:13" ht="18.75" x14ac:dyDescent="0.3">
      <c r="A34" s="7" t="s">
        <v>42</v>
      </c>
      <c r="B34" s="13"/>
      <c r="C34" s="13"/>
      <c r="D34" s="14">
        <v>345021.23</v>
      </c>
      <c r="E34" s="14">
        <v>0</v>
      </c>
      <c r="F34" s="14">
        <v>3976000</v>
      </c>
      <c r="G34" s="14">
        <v>3976000</v>
      </c>
      <c r="H34" s="14">
        <v>379656.03</v>
      </c>
      <c r="I34" s="14"/>
      <c r="J34" s="14">
        <v>3988000</v>
      </c>
      <c r="K34" s="14">
        <v>1062</v>
      </c>
      <c r="L34" s="14">
        <v>0</v>
      </c>
      <c r="M34" s="8">
        <v>22243</v>
      </c>
    </row>
    <row r="35" spans="1:13" ht="18.75" x14ac:dyDescent="0.3">
      <c r="A35" s="12" t="s">
        <v>43</v>
      </c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</row>
    <row r="36" spans="1:13" ht="18.75" x14ac:dyDescent="0.3">
      <c r="A36" s="7" t="s">
        <v>44</v>
      </c>
      <c r="B36" s="13"/>
      <c r="C36" s="13"/>
      <c r="D36" s="13"/>
      <c r="E36" s="13">
        <v>63723.68</v>
      </c>
      <c r="F36" s="13">
        <v>556517.5</v>
      </c>
      <c r="G36" s="13">
        <v>-5994.4</v>
      </c>
      <c r="H36" s="13">
        <v>496050.76</v>
      </c>
      <c r="I36" s="13"/>
      <c r="J36" s="13">
        <v>96536.16</v>
      </c>
      <c r="K36" s="14">
        <v>651121.64</v>
      </c>
      <c r="L36" s="14">
        <v>12500</v>
      </c>
      <c r="M36" s="8">
        <v>477916.52</v>
      </c>
    </row>
    <row r="37" spans="1:13" ht="18.75" x14ac:dyDescent="0.3">
      <c r="A37" s="5" t="s">
        <v>45</v>
      </c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</row>
    <row r="38" spans="1:13" ht="18.75" x14ac:dyDescent="0.3">
      <c r="A38" s="7" t="s">
        <v>46</v>
      </c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</row>
    <row r="39" spans="1:13" ht="18.75" x14ac:dyDescent="0.3">
      <c r="A39" s="7" t="s">
        <v>47</v>
      </c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</row>
    <row r="40" spans="1:13" ht="18.75" x14ac:dyDescent="0.3">
      <c r="A40" s="7" t="s">
        <v>48</v>
      </c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</row>
    <row r="41" spans="1:13" ht="18.75" x14ac:dyDescent="0.3">
      <c r="A41" s="7" t="s">
        <v>49</v>
      </c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</row>
    <row r="42" spans="1:13" ht="18.75" x14ac:dyDescent="0.3">
      <c r="A42" s="7" t="s">
        <v>50</v>
      </c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</row>
    <row r="43" spans="1:13" ht="18.75" x14ac:dyDescent="0.3">
      <c r="A43" s="7" t="s">
        <v>51</v>
      </c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</row>
    <row r="44" spans="1:13" ht="18.75" x14ac:dyDescent="0.3">
      <c r="A44" s="7" t="s">
        <v>52</v>
      </c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</row>
    <row r="45" spans="1:13" ht="18.75" x14ac:dyDescent="0.3">
      <c r="A45" s="7" t="s">
        <v>53</v>
      </c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</row>
    <row r="46" spans="1:13" ht="18.75" x14ac:dyDescent="0.3">
      <c r="A46" s="5" t="s">
        <v>54</v>
      </c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</row>
    <row r="47" spans="1:13" ht="18.75" x14ac:dyDescent="0.3">
      <c r="A47" s="7" t="s">
        <v>55</v>
      </c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</row>
    <row r="48" spans="1:13" ht="18.75" x14ac:dyDescent="0.3">
      <c r="A48" s="7" t="s">
        <v>56</v>
      </c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</row>
    <row r="49" spans="1:13" ht="18.75" x14ac:dyDescent="0.3">
      <c r="A49" s="7" t="s">
        <v>57</v>
      </c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</row>
    <row r="50" spans="1:13" ht="18.75" x14ac:dyDescent="0.3">
      <c r="A50" s="7" t="s">
        <v>58</v>
      </c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</row>
    <row r="51" spans="1:13" ht="18.75" x14ac:dyDescent="0.3">
      <c r="A51" s="7" t="s">
        <v>59</v>
      </c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</row>
    <row r="52" spans="1:13" ht="18.75" x14ac:dyDescent="0.3">
      <c r="A52" s="7" t="s">
        <v>60</v>
      </c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</row>
    <row r="53" spans="1:13" ht="18.75" x14ac:dyDescent="0.3">
      <c r="A53" s="5" t="s">
        <v>61</v>
      </c>
      <c r="B53" s="9">
        <f>B55+B56+B57+B58+B59+B60+B61+B63</f>
        <v>0</v>
      </c>
      <c r="C53" s="9">
        <f>C55+C56+C57+C58+C59+C60+C61+C63</f>
        <v>0</v>
      </c>
      <c r="D53" s="9">
        <f>D55+D56+D57+D58+D59+D60+D61+D63</f>
        <v>0</v>
      </c>
      <c r="E53" s="9">
        <f>E55+E56+E57+E58+E59+E60+E61+E63</f>
        <v>489700</v>
      </c>
      <c r="F53" s="9">
        <f>SUM(F54:F66)</f>
        <v>834353.01</v>
      </c>
      <c r="G53" s="9">
        <f t="shared" ref="G53:L53" si="5">G55+G56+G57+G58+G59+G60+G61+G63</f>
        <v>0</v>
      </c>
      <c r="H53" s="9">
        <f t="shared" si="5"/>
        <v>0</v>
      </c>
      <c r="I53" s="9">
        <f t="shared" si="5"/>
        <v>0</v>
      </c>
      <c r="J53" s="9">
        <f t="shared" si="5"/>
        <v>0</v>
      </c>
      <c r="K53" s="9">
        <f t="shared" si="5"/>
        <v>0</v>
      </c>
      <c r="L53" s="9">
        <f t="shared" si="5"/>
        <v>0</v>
      </c>
      <c r="M53" s="9">
        <f>SUM(M54:M68)</f>
        <v>32940.410000000003</v>
      </c>
    </row>
    <row r="54" spans="1:13" ht="18.75" x14ac:dyDescent="0.3">
      <c r="A54" s="7" t="s">
        <v>62</v>
      </c>
      <c r="F54" s="16">
        <v>664149</v>
      </c>
      <c r="M54" s="17">
        <v>17440.400000000001</v>
      </c>
    </row>
    <row r="55" spans="1:13" ht="18.75" x14ac:dyDescent="0.3">
      <c r="A55" s="7" t="s">
        <v>63</v>
      </c>
      <c r="B55" s="13"/>
      <c r="C55" s="13"/>
      <c r="D55" s="13"/>
      <c r="E55" s="13">
        <v>112100</v>
      </c>
      <c r="F55" s="8"/>
      <c r="G55" s="13"/>
      <c r="H55" s="13"/>
      <c r="I55" s="13"/>
      <c r="J55" s="13"/>
      <c r="K55" s="13"/>
      <c r="L55" s="13"/>
      <c r="M55" s="13"/>
    </row>
    <row r="56" spans="1:13" ht="18.75" x14ac:dyDescent="0.3">
      <c r="A56" s="7" t="s">
        <v>64</v>
      </c>
      <c r="B56" s="13"/>
      <c r="C56" s="13"/>
      <c r="D56" s="13"/>
      <c r="E56" s="13"/>
      <c r="F56" s="8"/>
      <c r="G56" s="13"/>
      <c r="H56" s="13"/>
      <c r="I56" s="13"/>
      <c r="J56" s="13"/>
      <c r="K56" s="13"/>
      <c r="L56" s="13"/>
      <c r="M56" s="13"/>
    </row>
    <row r="57" spans="1:13" ht="18.75" x14ac:dyDescent="0.3">
      <c r="A57" s="7" t="s">
        <v>65</v>
      </c>
      <c r="B57" s="13"/>
      <c r="C57" s="13"/>
      <c r="D57" s="13"/>
      <c r="E57" s="13"/>
      <c r="F57" s="8"/>
      <c r="G57" s="13"/>
      <c r="H57" s="13"/>
      <c r="I57" s="13"/>
      <c r="J57" s="13"/>
      <c r="K57" s="13"/>
      <c r="L57" s="13"/>
      <c r="M57" s="13"/>
    </row>
    <row r="58" spans="1:13" ht="18.75" x14ac:dyDescent="0.3">
      <c r="A58" s="7" t="s">
        <v>66</v>
      </c>
      <c r="B58" s="13"/>
      <c r="C58" s="13"/>
      <c r="D58" s="13"/>
      <c r="E58" s="13"/>
      <c r="F58" s="8">
        <v>170204.01</v>
      </c>
      <c r="G58" s="13"/>
      <c r="H58" s="13"/>
      <c r="I58" s="13"/>
      <c r="J58" s="13"/>
      <c r="K58" s="13"/>
      <c r="L58" s="13"/>
      <c r="M58" s="17">
        <v>15500.01</v>
      </c>
    </row>
    <row r="59" spans="1:13" ht="18.75" x14ac:dyDescent="0.3">
      <c r="A59" s="7" t="s">
        <v>67</v>
      </c>
      <c r="B59" s="13"/>
      <c r="C59" s="13"/>
      <c r="D59" s="13"/>
      <c r="E59" s="13">
        <v>377600</v>
      </c>
      <c r="F59" s="8"/>
      <c r="G59" s="13"/>
      <c r="H59" s="13"/>
      <c r="I59" s="13"/>
      <c r="J59" s="13"/>
      <c r="K59" s="13"/>
      <c r="L59" s="13"/>
      <c r="M59" s="13"/>
    </row>
    <row r="60" spans="1:13" ht="18.75" x14ac:dyDescent="0.3">
      <c r="A60" s="7" t="s">
        <v>68</v>
      </c>
      <c r="B60" s="13"/>
      <c r="C60" s="13"/>
      <c r="D60" s="13"/>
      <c r="E60" s="13"/>
      <c r="F60" s="8"/>
      <c r="G60" s="13"/>
      <c r="H60" s="13"/>
      <c r="I60" s="13"/>
      <c r="J60" s="13"/>
      <c r="K60" s="13"/>
      <c r="L60" s="13"/>
      <c r="M60" s="13"/>
    </row>
    <row r="61" spans="1:13" ht="18.75" x14ac:dyDescent="0.3">
      <c r="A61" s="7" t="s">
        <v>69</v>
      </c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</row>
    <row r="62" spans="1:13" ht="18.75" x14ac:dyDescent="0.3">
      <c r="A62" s="7" t="s">
        <v>70</v>
      </c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</row>
    <row r="63" spans="1:13" ht="18.75" x14ac:dyDescent="0.3">
      <c r="A63" s="5" t="s">
        <v>71</v>
      </c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</row>
    <row r="64" spans="1:13" ht="18.75" x14ac:dyDescent="0.3">
      <c r="A64" s="7" t="s">
        <v>72</v>
      </c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</row>
    <row r="65" spans="1:13" ht="18.75" x14ac:dyDescent="0.3">
      <c r="A65" s="7" t="s">
        <v>73</v>
      </c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</row>
    <row r="66" spans="1:13" ht="18.75" x14ac:dyDescent="0.3">
      <c r="A66" s="7" t="s">
        <v>74</v>
      </c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</row>
    <row r="67" spans="1:13" ht="37.5" x14ac:dyDescent="0.3">
      <c r="A67" s="12" t="s">
        <v>75</v>
      </c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</row>
    <row r="68" spans="1:13" ht="18.75" x14ac:dyDescent="0.3">
      <c r="A68" s="5" t="s">
        <v>76</v>
      </c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</row>
    <row r="69" spans="1:13" ht="18.75" x14ac:dyDescent="0.3">
      <c r="A69" s="7" t="s">
        <v>77</v>
      </c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</row>
    <row r="70" spans="1:13" ht="18.75" x14ac:dyDescent="0.3">
      <c r="A70" s="7" t="s">
        <v>78</v>
      </c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</row>
    <row r="71" spans="1:13" ht="18.75" x14ac:dyDescent="0.3">
      <c r="A71" s="5" t="s">
        <v>79</v>
      </c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</row>
    <row r="72" spans="1:13" ht="18.75" x14ac:dyDescent="0.3">
      <c r="A72" s="7" t="s">
        <v>80</v>
      </c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</row>
    <row r="73" spans="1:13" ht="18.75" x14ac:dyDescent="0.3">
      <c r="A73" s="7" t="s">
        <v>81</v>
      </c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</row>
    <row r="74" spans="1:13" ht="18.75" x14ac:dyDescent="0.3">
      <c r="A74" s="7" t="s">
        <v>82</v>
      </c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</row>
    <row r="75" spans="1:13" ht="18.75" x14ac:dyDescent="0.3">
      <c r="A75" s="3" t="s">
        <v>83</v>
      </c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</row>
    <row r="76" spans="1:13" ht="18.75" x14ac:dyDescent="0.3">
      <c r="A76" s="5" t="s">
        <v>84</v>
      </c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</row>
    <row r="77" spans="1:13" ht="18.75" x14ac:dyDescent="0.3">
      <c r="A77" s="7" t="s">
        <v>85</v>
      </c>
      <c r="B77" s="11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</row>
    <row r="78" spans="1:13" ht="18.75" x14ac:dyDescent="0.3">
      <c r="A78" s="7" t="s">
        <v>86</v>
      </c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</row>
    <row r="79" spans="1:13" ht="18.75" x14ac:dyDescent="0.3">
      <c r="A79" s="5" t="s">
        <v>87</v>
      </c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</row>
    <row r="80" spans="1:13" ht="18.75" x14ac:dyDescent="0.3">
      <c r="A80" s="7" t="s">
        <v>88</v>
      </c>
      <c r="B80" s="11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</row>
    <row r="81" spans="1:14" ht="18.75" x14ac:dyDescent="0.3">
      <c r="A81" s="7" t="s">
        <v>89</v>
      </c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</row>
    <row r="82" spans="1:14" ht="18.75" x14ac:dyDescent="0.3">
      <c r="A82" s="5" t="s">
        <v>90</v>
      </c>
      <c r="B82" s="11"/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</row>
    <row r="83" spans="1:14" ht="18.75" x14ac:dyDescent="0.3">
      <c r="A83" s="7" t="s">
        <v>91</v>
      </c>
      <c r="B83" s="11"/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</row>
    <row r="84" spans="1:14" ht="18.75" x14ac:dyDescent="0.3">
      <c r="A84" s="5" t="s">
        <v>92</v>
      </c>
      <c r="B84" s="11"/>
      <c r="C84" s="11"/>
      <c r="D84" s="11"/>
      <c r="E84" s="11"/>
      <c r="F84" s="11"/>
      <c r="G84" s="9">
        <f t="shared" ref="G84:M84" si="6">G85+G86+G87+G88+G89+G90+G91+G92+G94</f>
        <v>383634.43</v>
      </c>
      <c r="H84" s="9">
        <f t="shared" si="6"/>
        <v>-33276</v>
      </c>
      <c r="I84" s="9">
        <f t="shared" si="6"/>
        <v>0</v>
      </c>
      <c r="J84" s="9">
        <f t="shared" si="6"/>
        <v>0</v>
      </c>
      <c r="K84" s="9">
        <f t="shared" si="6"/>
        <v>0</v>
      </c>
      <c r="L84" s="9">
        <f t="shared" si="6"/>
        <v>0</v>
      </c>
      <c r="M84" s="9">
        <f t="shared" si="6"/>
        <v>0</v>
      </c>
    </row>
    <row r="85" spans="1:14" ht="18.75" x14ac:dyDescent="0.3">
      <c r="A85" s="7" t="s">
        <v>62</v>
      </c>
      <c r="B85" s="11"/>
      <c r="C85" s="11"/>
      <c r="D85" s="11"/>
      <c r="E85" s="11"/>
      <c r="F85" s="11"/>
      <c r="G85" s="11">
        <v>350358.43</v>
      </c>
      <c r="H85" s="11"/>
      <c r="I85" s="11"/>
      <c r="J85" s="11"/>
      <c r="K85" s="11"/>
      <c r="L85" s="11"/>
      <c r="M85" s="11"/>
    </row>
    <row r="86" spans="1:14" ht="18.75" x14ac:dyDescent="0.3">
      <c r="A86" s="7" t="s">
        <v>66</v>
      </c>
      <c r="B86" s="11"/>
      <c r="C86" s="11"/>
      <c r="D86" s="11"/>
      <c r="E86" s="11"/>
      <c r="F86" s="11"/>
      <c r="G86" s="10">
        <v>33276</v>
      </c>
      <c r="H86" s="10">
        <v>-33276</v>
      </c>
      <c r="I86" s="10"/>
      <c r="J86" s="10"/>
      <c r="K86" s="10"/>
      <c r="L86" s="10"/>
      <c r="M86" s="10"/>
    </row>
    <row r="87" spans="1:14" ht="18.75" x14ac:dyDescent="0.3">
      <c r="A87" s="7"/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</row>
    <row r="88" spans="1:14" ht="18.75" x14ac:dyDescent="0.3">
      <c r="A88" s="7"/>
      <c r="B88" s="11"/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</row>
    <row r="89" spans="1:14" ht="18.75" x14ac:dyDescent="0.3">
      <c r="A89" s="7"/>
      <c r="B89" s="11"/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11"/>
    </row>
    <row r="90" spans="1:14" ht="18.75" x14ac:dyDescent="0.3">
      <c r="A90" s="7"/>
      <c r="B90" s="11"/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</row>
    <row r="91" spans="1:14" ht="18.75" x14ac:dyDescent="0.3">
      <c r="A91" s="7"/>
      <c r="B91" s="11"/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</row>
    <row r="92" spans="1:14" ht="18.75" x14ac:dyDescent="0.3">
      <c r="A92" s="7"/>
      <c r="B92" s="11"/>
      <c r="C92" s="11"/>
      <c r="D92" s="11"/>
      <c r="E92" s="11"/>
      <c r="F92" s="11"/>
      <c r="G92" s="11"/>
      <c r="H92" s="11"/>
      <c r="I92" s="11"/>
      <c r="J92" s="11"/>
      <c r="K92" s="11"/>
      <c r="L92" s="11"/>
      <c r="M92" s="11"/>
    </row>
    <row r="93" spans="1:14" ht="18.75" x14ac:dyDescent="0.3">
      <c r="A93" s="18" t="s">
        <v>93</v>
      </c>
      <c r="B93" s="19">
        <f t="shared" ref="B93:F93" si="7">B11+B17+B27+B37+B46+B53+B63+B68+B68+B71+B75</f>
        <v>16981297.359999999</v>
      </c>
      <c r="C93" s="19">
        <f t="shared" si="7"/>
        <v>18031386.73</v>
      </c>
      <c r="D93" s="19">
        <f t="shared" si="7"/>
        <v>19454768.41</v>
      </c>
      <c r="E93" s="19">
        <f t="shared" si="7"/>
        <v>20741502.41</v>
      </c>
      <c r="F93" s="19">
        <f t="shared" si="7"/>
        <v>24542628.280000001</v>
      </c>
      <c r="G93" s="19">
        <f t="shared" ref="G93:L93" si="8">G11+G17+G27+G37+G46+G53+G63+G68+G68+G71+G75+G84</f>
        <v>21814148.949999999</v>
      </c>
      <c r="H93" s="19">
        <f t="shared" si="8"/>
        <v>21539419.57</v>
      </c>
      <c r="I93" s="19">
        <f t="shared" si="8"/>
        <v>19292036.530000001</v>
      </c>
      <c r="J93" s="19">
        <f t="shared" si="8"/>
        <v>24458981.600000001</v>
      </c>
      <c r="K93" s="19">
        <f t="shared" si="8"/>
        <v>21618546.359999999</v>
      </c>
      <c r="L93" s="19">
        <f t="shared" si="8"/>
        <v>26885064.000000004</v>
      </c>
      <c r="M93" s="19">
        <f>M11+M17+M27+M37+M46+M53+M63+M68+M68+M71+M75+M84</f>
        <v>32959209.679999996</v>
      </c>
      <c r="N93" s="17"/>
    </row>
    <row r="103" spans="1:1" ht="15.75" thickBot="1" x14ac:dyDescent="0.3"/>
    <row r="104" spans="1:1" ht="22.9" customHeight="1" thickBot="1" x14ac:dyDescent="0.3">
      <c r="A104" s="20" t="s">
        <v>94</v>
      </c>
    </row>
    <row r="105" spans="1:1" ht="30.75" thickBot="1" x14ac:dyDescent="0.3">
      <c r="A105" s="21" t="s">
        <v>95</v>
      </c>
    </row>
    <row r="106" spans="1:1" ht="48" customHeight="1" thickBot="1" x14ac:dyDescent="0.3">
      <c r="A106" s="22" t="s">
        <v>96</v>
      </c>
    </row>
  </sheetData>
  <mergeCells count="5">
    <mergeCell ref="A3:L3"/>
    <mergeCell ref="A4:L4"/>
    <mergeCell ref="A5:L5"/>
    <mergeCell ref="A6:L6"/>
    <mergeCell ref="A7:L7"/>
  </mergeCells>
  <pageMargins left="0.27559055118110237" right="0.19685039370078741" top="0.27559055118110237" bottom="0.35433070866141736" header="0.31496062992125984" footer="0.31496062992125984"/>
  <pageSetup paperSize="5" scale="3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P3 Ejecucion </vt:lpstr>
      <vt:lpstr>'P3 Ejecucion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santana samuel</dc:creator>
  <cp:lastModifiedBy>Florian</cp:lastModifiedBy>
  <cp:lastPrinted>2023-01-10T14:29:49Z</cp:lastPrinted>
  <dcterms:created xsi:type="dcterms:W3CDTF">2023-01-10T14:08:56Z</dcterms:created>
  <dcterms:modified xsi:type="dcterms:W3CDTF">2023-01-11T15:59:50Z</dcterms:modified>
</cp:coreProperties>
</file>