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2.presupuesto\Ejecució presupuestaria\2024\3.-MARZO\"/>
    </mc:Choice>
  </mc:AlternateContent>
  <xr:revisionPtr revIDLastSave="0" documentId="13_ncr:1_{F253A3B6-832A-4BE6-BF46-6ACFBD07720C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P3 Ejecucion " sheetId="3" r:id="rId1"/>
  </sheets>
  <definedNames>
    <definedName name="_xlnm.Print_Area" localSheetId="0">'P3 Ejecucion '!$A$1:$O$94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16" i="3"/>
  <c r="E10" i="3"/>
  <c r="O52" i="3" l="1"/>
  <c r="O26" i="3"/>
  <c r="O16" i="3"/>
  <c r="O10" i="3"/>
  <c r="O83" i="3"/>
  <c r="N83" i="3"/>
  <c r="N26" i="3"/>
  <c r="N16" i="3"/>
  <c r="N10" i="3"/>
  <c r="O86" i="3" l="1"/>
  <c r="M83" i="3"/>
  <c r="M26" i="3"/>
  <c r="M16" i="3"/>
  <c r="M10" i="3"/>
  <c r="L83" i="3" l="1"/>
  <c r="L26" i="3"/>
  <c r="L16" i="3"/>
  <c r="L10" i="3"/>
  <c r="K83" i="3"/>
  <c r="K26" i="3"/>
  <c r="K16" i="3"/>
  <c r="K10" i="3"/>
  <c r="B52" i="3"/>
  <c r="B45" i="3"/>
  <c r="B36" i="3"/>
  <c r="B26" i="3"/>
  <c r="B16" i="3"/>
  <c r="B10" i="3"/>
  <c r="B86" i="3" l="1"/>
  <c r="K86" i="3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52" i="3"/>
  <c r="D53" i="3"/>
  <c r="D26" i="3"/>
  <c r="D16" i="3"/>
  <c r="D10" i="3"/>
  <c r="E86" i="3" l="1"/>
  <c r="F86" i="3"/>
  <c r="J86" i="3"/>
  <c r="N86" i="3"/>
  <c r="M86" i="3"/>
  <c r="L86" i="3"/>
  <c r="G86" i="3"/>
  <c r="H86" i="3"/>
  <c r="D86" i="3"/>
  <c r="I86" i="3"/>
</calcChain>
</file>

<file path=xl/sharedStrings.xml><?xml version="1.0" encoding="utf-8"?>
<sst xmlns="http://schemas.openxmlformats.org/spreadsheetml/2006/main" count="103" uniqueCount="101">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</sst>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5" xfId="0" applyFont="1" applyBorder="1" applyAlignment="1">
      <alignment wrapText="1"/>
    </xf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43" fontId="7" fillId="3" borderId="6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164" fontId="7" fillId="0" borderId="1" xfId="0" applyNumberFormat="1" applyFont="1" applyBorder="1"/>
    <xf numFmtId="43" fontId="7" fillId="0" borderId="1" xfId="1" applyFont="1" applyBorder="1"/>
    <xf numFmtId="43" fontId="7" fillId="0" borderId="0" xfId="1" applyFont="1"/>
    <xf numFmtId="43" fontId="13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13" fillId="0" borderId="0" xfId="1" applyFont="1"/>
    <xf numFmtId="165" fontId="13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2" fillId="0" borderId="0" xfId="0" applyFont="1"/>
    <xf numFmtId="43" fontId="13" fillId="0" borderId="0" xfId="1" applyFont="1" applyFill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43" fontId="12" fillId="0" borderId="0" xfId="1" applyFont="1"/>
    <xf numFmtId="43" fontId="11" fillId="0" borderId="1" xfId="1" applyFont="1" applyBorder="1"/>
    <xf numFmtId="43" fontId="11" fillId="0" borderId="0" xfId="1" applyFont="1"/>
    <xf numFmtId="0" fontId="13" fillId="0" borderId="0" xfId="0" applyFont="1"/>
    <xf numFmtId="0" fontId="8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0" fontId="10" fillId="0" borderId="0" xfId="0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4" fillId="0" borderId="0" xfId="1" applyFont="1" applyAlignment="1">
      <alignment vertical="center" wrapText="1"/>
    </xf>
    <xf numFmtId="43" fontId="14" fillId="0" borderId="0" xfId="1" applyFont="1"/>
    <xf numFmtId="43" fontId="15" fillId="0" borderId="0" xfId="1" applyFont="1" applyAlignment="1">
      <alignment vertical="center" wrapText="1"/>
    </xf>
    <xf numFmtId="165" fontId="14" fillId="0" borderId="0" xfId="0" applyNumberFormat="1" applyFont="1" applyAlignment="1">
      <alignment vertical="center" wrapText="1"/>
    </xf>
    <xf numFmtId="0" fontId="16" fillId="0" borderId="0" xfId="0" applyFont="1"/>
    <xf numFmtId="165" fontId="15" fillId="0" borderId="0" xfId="0" applyNumberFormat="1" applyFont="1" applyAlignment="1">
      <alignment vertical="center" wrapText="1"/>
    </xf>
    <xf numFmtId="164" fontId="17" fillId="0" borderId="1" xfId="0" applyNumberFormat="1" applyFont="1" applyBorder="1"/>
    <xf numFmtId="164" fontId="17" fillId="0" borderId="0" xfId="0" applyNumberFormat="1" applyFont="1"/>
    <xf numFmtId="0" fontId="14" fillId="0" borderId="0" xfId="0" applyFont="1"/>
    <xf numFmtId="43" fontId="15" fillId="0" borderId="0" xfId="1" applyFont="1"/>
    <xf numFmtId="43" fontId="16" fillId="0" borderId="0" xfId="1" applyFont="1"/>
    <xf numFmtId="43" fontId="17" fillId="0" borderId="1" xfId="1" applyFont="1" applyBorder="1"/>
    <xf numFmtId="43" fontId="17" fillId="0" borderId="0" xfId="1" applyFont="1"/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4932421</xdr:colOff>
      <xdr:row>87</xdr:row>
      <xdr:rowOff>102015</xdr:rowOff>
    </xdr:from>
    <xdr:to>
      <xdr:col>2</xdr:col>
      <xdr:colOff>1902919</xdr:colOff>
      <xdr:row>91</xdr:row>
      <xdr:rowOff>49531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4932421" y="21978342"/>
          <a:ext cx="6336171" cy="681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4</xdr:col>
      <xdr:colOff>997017</xdr:colOff>
      <xdr:row>0</xdr:row>
      <xdr:rowOff>5950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20537" y="595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96"/>
  <sheetViews>
    <sheetView showGridLines="0" tabSelected="1" view="pageBreakPreview" zoomScale="55" zoomScaleNormal="55" zoomScaleSheetLayoutView="55" workbookViewId="0">
      <selection activeCell="D91" sqref="D91"/>
    </sheetView>
  </sheetViews>
  <sheetFormatPr baseColWidth="10" defaultColWidth="11.42578125" defaultRowHeight="15" x14ac:dyDescent="0.25"/>
  <cols>
    <col min="1" max="1" width="102.7109375" customWidth="1"/>
    <col min="2" max="2" width="34" customWidth="1"/>
    <col min="3" max="3" width="27.7109375" customWidth="1"/>
    <col min="4" max="4" width="24" bestFit="1" customWidth="1"/>
    <col min="5" max="5" width="24.85546875" bestFit="1" customWidth="1"/>
    <col min="6" max="6" width="25.85546875" style="15" bestFit="1" customWidth="1"/>
    <col min="7" max="15" width="18" hidden="1" customWidth="1"/>
  </cols>
  <sheetData>
    <row r="2" spans="1:15" ht="28.5" customHeight="1" x14ac:dyDescent="0.25">
      <c r="A2" s="67" t="s">
        <v>83</v>
      </c>
      <c r="B2" s="68"/>
      <c r="C2" s="68"/>
      <c r="D2" s="68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33.6" customHeight="1" x14ac:dyDescent="0.25">
      <c r="A3" s="69" t="s">
        <v>84</v>
      </c>
      <c r="B3" s="70"/>
      <c r="C3" s="70"/>
      <c r="D3" s="70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5" ht="21" x14ac:dyDescent="0.25">
      <c r="A4" s="71" t="s">
        <v>100</v>
      </c>
      <c r="B4" s="72"/>
      <c r="C4" s="72"/>
      <c r="D4" s="72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21" x14ac:dyDescent="0.25">
      <c r="A5" s="73" t="s">
        <v>79</v>
      </c>
      <c r="B5" s="74"/>
      <c r="C5" s="74"/>
      <c r="D5" s="74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5" ht="27.6" customHeight="1" x14ac:dyDescent="0.25">
      <c r="A6" s="74" t="s">
        <v>75</v>
      </c>
      <c r="B6" s="74"/>
      <c r="C6" s="74"/>
      <c r="D6" s="74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5" ht="15" customHeight="1" x14ac:dyDescent="0.3">
      <c r="D7" s="28" t="s">
        <v>97</v>
      </c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5" ht="61.9" customHeight="1" x14ac:dyDescent="0.25">
      <c r="A8" s="6" t="s">
        <v>95</v>
      </c>
      <c r="B8" s="27" t="s">
        <v>96</v>
      </c>
      <c r="C8" s="27" t="s">
        <v>98</v>
      </c>
      <c r="D8" s="25" t="s">
        <v>76</v>
      </c>
      <c r="E8" s="25" t="s">
        <v>77</v>
      </c>
      <c r="F8" s="26" t="s">
        <v>78</v>
      </c>
      <c r="G8" s="25" t="s">
        <v>85</v>
      </c>
      <c r="H8" s="25" t="s">
        <v>86</v>
      </c>
      <c r="I8" s="25" t="s">
        <v>87</v>
      </c>
      <c r="J8" s="25" t="s">
        <v>89</v>
      </c>
      <c r="K8" s="25" t="s">
        <v>90</v>
      </c>
      <c r="L8" s="25" t="s">
        <v>91</v>
      </c>
      <c r="M8" s="25" t="s">
        <v>92</v>
      </c>
      <c r="N8" s="7" t="s">
        <v>93</v>
      </c>
      <c r="O8" s="7" t="s">
        <v>99</v>
      </c>
    </row>
    <row r="9" spans="1:15" ht="18.75" x14ac:dyDescent="0.3">
      <c r="A9" s="8" t="s">
        <v>0</v>
      </c>
      <c r="B9" s="8"/>
      <c r="C9" s="8"/>
      <c r="D9" s="9"/>
      <c r="E9" s="29"/>
      <c r="F9" s="30"/>
      <c r="G9" s="29"/>
      <c r="H9" s="29"/>
      <c r="I9" s="29"/>
      <c r="J9" s="29"/>
      <c r="K9" s="29"/>
      <c r="L9" s="29"/>
      <c r="M9" s="29"/>
      <c r="N9" s="29"/>
      <c r="O9" s="29"/>
    </row>
    <row r="10" spans="1:15" ht="18.75" x14ac:dyDescent="0.3">
      <c r="A10" s="10" t="s">
        <v>1</v>
      </c>
      <c r="B10" s="2">
        <f>SUM(B11:B15)</f>
        <v>187323000</v>
      </c>
      <c r="C10" s="49"/>
      <c r="D10" s="2">
        <f t="shared" ref="D10:J10" si="0">SUM(D11:D15)</f>
        <v>14405849.130000001</v>
      </c>
      <c r="E10" s="63">
        <f>SUM(E11:E15)</f>
        <v>14341230.73</v>
      </c>
      <c r="F10" s="63">
        <f t="shared" si="0"/>
        <v>14477918.540000001</v>
      </c>
      <c r="G10" s="31">
        <f t="shared" si="0"/>
        <v>14405849.130000001</v>
      </c>
      <c r="H10" s="31">
        <f t="shared" si="0"/>
        <v>14405849.130000001</v>
      </c>
      <c r="I10" s="31">
        <f t="shared" si="0"/>
        <v>14405849.130000001</v>
      </c>
      <c r="J10" s="31">
        <f t="shared" si="0"/>
        <v>14405849.130000001</v>
      </c>
      <c r="K10" s="31">
        <f t="shared" ref="K10:L10" si="1">SUM(K11:K15)</f>
        <v>14394310.130000001</v>
      </c>
      <c r="L10" s="31">
        <f t="shared" si="1"/>
        <v>14405849.130000001</v>
      </c>
      <c r="M10" s="31">
        <f t="shared" ref="M10:N10" si="2">SUM(M11:M15)</f>
        <v>14405849.130000001</v>
      </c>
      <c r="N10" s="31">
        <f t="shared" si="2"/>
        <v>24036284.789999999</v>
      </c>
      <c r="O10" s="31">
        <f>SUM(O11:O15)</f>
        <v>33735720.450000003</v>
      </c>
    </row>
    <row r="11" spans="1:15" ht="18.75" x14ac:dyDescent="0.3">
      <c r="A11" s="11" t="s">
        <v>2</v>
      </c>
      <c r="B11" s="4">
        <v>153200816</v>
      </c>
      <c r="C11" s="50"/>
      <c r="D11" s="3">
        <v>11548642</v>
      </c>
      <c r="E11" s="54">
        <v>11492642</v>
      </c>
      <c r="F11" s="54">
        <v>11631638.310000001</v>
      </c>
      <c r="G11" s="32">
        <v>11548642</v>
      </c>
      <c r="H11" s="32">
        <v>11548642</v>
      </c>
      <c r="I11" s="32">
        <v>11548642</v>
      </c>
      <c r="J11" s="32">
        <v>11548642</v>
      </c>
      <c r="K11" s="32">
        <v>11538642</v>
      </c>
      <c r="L11" s="32">
        <v>11548642</v>
      </c>
      <c r="M11" s="32">
        <v>11548642</v>
      </c>
      <c r="N11" s="32">
        <v>21179077.66</v>
      </c>
      <c r="O11" s="32">
        <v>11548642</v>
      </c>
    </row>
    <row r="12" spans="1:15" ht="18.75" x14ac:dyDescent="0.3">
      <c r="A12" s="11" t="s">
        <v>3</v>
      </c>
      <c r="B12" s="4">
        <v>31835860</v>
      </c>
      <c r="C12" s="50"/>
      <c r="D12" s="3">
        <v>2661293.66</v>
      </c>
      <c r="E12" s="54">
        <v>2661293.66</v>
      </c>
      <c r="F12" s="54">
        <v>2661293.66</v>
      </c>
      <c r="G12" s="32">
        <v>2661293.66</v>
      </c>
      <c r="H12" s="32">
        <v>2661293.66</v>
      </c>
      <c r="I12" s="32">
        <v>2661293.66</v>
      </c>
      <c r="J12" s="32">
        <v>2661293.66</v>
      </c>
      <c r="K12" s="32">
        <v>2661293.66</v>
      </c>
      <c r="L12" s="32">
        <v>2661293.66</v>
      </c>
      <c r="M12" s="32">
        <v>2661293.66</v>
      </c>
      <c r="N12" s="32">
        <v>2661293.66</v>
      </c>
      <c r="O12" s="32">
        <v>21991164.98</v>
      </c>
    </row>
    <row r="13" spans="1:15" ht="18.75" x14ac:dyDescent="0.3">
      <c r="A13" s="11" t="s">
        <v>4</v>
      </c>
      <c r="B13" s="4">
        <v>0</v>
      </c>
      <c r="C13" s="50"/>
      <c r="D13" s="3"/>
      <c r="E13" s="32"/>
      <c r="F13" s="54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18.75" x14ac:dyDescent="0.3">
      <c r="A14" s="11" t="s">
        <v>5</v>
      </c>
      <c r="B14" s="4">
        <v>0</v>
      </c>
      <c r="C14" s="50"/>
      <c r="D14" s="3"/>
      <c r="E14" s="32"/>
      <c r="F14" s="54"/>
      <c r="G14" s="32"/>
      <c r="H14" s="32"/>
      <c r="I14" s="32"/>
      <c r="J14" s="32"/>
      <c r="K14" s="32"/>
      <c r="L14" s="32"/>
      <c r="M14" s="32"/>
      <c r="N14" s="32"/>
      <c r="O14" s="32"/>
    </row>
    <row r="15" spans="1:15" ht="18.75" x14ac:dyDescent="0.3">
      <c r="A15" s="11" t="s">
        <v>6</v>
      </c>
      <c r="B15" s="4">
        <v>2286324</v>
      </c>
      <c r="C15" s="50"/>
      <c r="D15" s="3">
        <v>195913.47</v>
      </c>
      <c r="E15" s="54">
        <v>187295.07</v>
      </c>
      <c r="F15" s="54">
        <v>184986.57</v>
      </c>
      <c r="G15" s="32">
        <v>195913.47</v>
      </c>
      <c r="H15" s="32">
        <v>195913.47</v>
      </c>
      <c r="I15" s="32">
        <v>195913.47</v>
      </c>
      <c r="J15" s="32">
        <v>195913.47</v>
      </c>
      <c r="K15" s="32">
        <v>194374.47</v>
      </c>
      <c r="L15" s="32">
        <v>195913.47</v>
      </c>
      <c r="M15" s="32">
        <v>195913.47</v>
      </c>
      <c r="N15" s="32">
        <v>195913.47</v>
      </c>
      <c r="O15" s="32">
        <v>195913.47</v>
      </c>
    </row>
    <row r="16" spans="1:15" ht="18.75" x14ac:dyDescent="0.3">
      <c r="A16" s="10" t="s">
        <v>7</v>
      </c>
      <c r="B16" s="2">
        <f>SUM(B17:B25)</f>
        <v>34331464</v>
      </c>
      <c r="C16" s="49"/>
      <c r="D16" s="5">
        <f t="shared" ref="D16:J16" si="3">SUM(D17:D25)</f>
        <v>2183398.67</v>
      </c>
      <c r="E16" s="56">
        <f>SUM(E17:E25)</f>
        <v>2505779.86</v>
      </c>
      <c r="F16" s="56">
        <f t="shared" si="3"/>
        <v>4294496.3599999994</v>
      </c>
      <c r="G16" s="33">
        <f t="shared" si="3"/>
        <v>1053718.3400000001</v>
      </c>
      <c r="H16" s="33">
        <f t="shared" si="3"/>
        <v>2347057.36</v>
      </c>
      <c r="I16" s="33">
        <f t="shared" si="3"/>
        <v>5396652.2999999998</v>
      </c>
      <c r="J16" s="33">
        <f t="shared" si="3"/>
        <v>2321543.42</v>
      </c>
      <c r="K16" s="33">
        <f t="shared" ref="K16:L16" si="4">SUM(K17:K25)</f>
        <v>2279589.16</v>
      </c>
      <c r="L16" s="33">
        <f t="shared" si="4"/>
        <v>2271631.65</v>
      </c>
      <c r="M16" s="33">
        <f t="shared" ref="M16:N16" si="5">SUM(M17:M25)</f>
        <v>2276498.04</v>
      </c>
      <c r="N16" s="33">
        <f t="shared" si="5"/>
        <v>2060816.5</v>
      </c>
      <c r="O16" s="33">
        <f>SUM(O17:O25)</f>
        <v>4548304.5199999996</v>
      </c>
    </row>
    <row r="17" spans="1:15" ht="18.75" x14ac:dyDescent="0.3">
      <c r="A17" s="11" t="s">
        <v>8</v>
      </c>
      <c r="B17" s="4">
        <v>5280000</v>
      </c>
      <c r="C17" s="50"/>
      <c r="D17" s="4">
        <v>183518.67</v>
      </c>
      <c r="E17" s="55">
        <v>395528.56</v>
      </c>
      <c r="F17" s="55">
        <v>405723.14</v>
      </c>
      <c r="G17" s="34">
        <v>398538.34</v>
      </c>
      <c r="H17" s="34">
        <v>398407.36</v>
      </c>
      <c r="I17" s="34">
        <v>411760.25</v>
      </c>
      <c r="J17" s="34">
        <v>428424.22</v>
      </c>
      <c r="K17" s="34">
        <v>445989.16</v>
      </c>
      <c r="L17" s="34">
        <v>437261.65</v>
      </c>
      <c r="M17" s="34">
        <v>442128.04</v>
      </c>
      <c r="N17" s="34">
        <v>226446.5</v>
      </c>
      <c r="O17" s="34">
        <v>683762.52</v>
      </c>
    </row>
    <row r="18" spans="1:15" ht="18.75" x14ac:dyDescent="0.3">
      <c r="A18" s="11" t="s">
        <v>9</v>
      </c>
      <c r="B18" s="4">
        <v>597264</v>
      </c>
      <c r="C18" s="50"/>
      <c r="D18" s="4">
        <v>70800</v>
      </c>
      <c r="E18" s="55">
        <v>61171.199999999997</v>
      </c>
      <c r="F18" s="55">
        <v>349988</v>
      </c>
      <c r="G18" s="34">
        <v>0</v>
      </c>
      <c r="H18" s="34"/>
      <c r="I18" s="34"/>
      <c r="J18" s="34"/>
      <c r="K18" s="34"/>
      <c r="L18" s="34"/>
      <c r="M18" s="34"/>
      <c r="N18" s="34"/>
      <c r="O18" s="34"/>
    </row>
    <row r="19" spans="1:15" ht="18.75" x14ac:dyDescent="0.3">
      <c r="A19" s="11" t="s">
        <v>10</v>
      </c>
      <c r="B19" s="4">
        <v>24859200</v>
      </c>
      <c r="C19" s="50"/>
      <c r="D19" s="4">
        <v>1929080</v>
      </c>
      <c r="E19" s="55">
        <v>1929080</v>
      </c>
      <c r="F19" s="55">
        <v>1929080</v>
      </c>
      <c r="G19" s="34">
        <v>405600</v>
      </c>
      <c r="H19" s="34">
        <v>1833600</v>
      </c>
      <c r="I19" s="34">
        <v>4689600</v>
      </c>
      <c r="J19" s="34">
        <v>1833600</v>
      </c>
      <c r="K19" s="34">
        <v>1833600</v>
      </c>
      <c r="L19" s="34">
        <v>1834370</v>
      </c>
      <c r="M19" s="34">
        <v>1834370</v>
      </c>
      <c r="N19" s="34">
        <v>1834370</v>
      </c>
      <c r="O19" s="34">
        <v>3262370</v>
      </c>
    </row>
    <row r="20" spans="1:15" ht="18.75" x14ac:dyDescent="0.3">
      <c r="A20" s="11" t="s">
        <v>11</v>
      </c>
      <c r="B20" s="4">
        <v>0</v>
      </c>
      <c r="C20" s="50"/>
      <c r="D20" s="3"/>
      <c r="E20" s="54"/>
      <c r="F20" s="54">
        <v>0</v>
      </c>
      <c r="G20" s="32">
        <v>0</v>
      </c>
      <c r="H20" s="32"/>
      <c r="I20" s="34"/>
      <c r="J20" s="34"/>
      <c r="K20" s="34"/>
      <c r="L20" s="34"/>
      <c r="M20" s="34"/>
      <c r="N20" s="34"/>
      <c r="O20" s="34"/>
    </row>
    <row r="21" spans="1:15" ht="18.75" x14ac:dyDescent="0.3">
      <c r="A21" s="11" t="s">
        <v>12</v>
      </c>
      <c r="B21" s="4">
        <v>1750000</v>
      </c>
      <c r="C21" s="50"/>
      <c r="D21" s="3"/>
      <c r="E21" s="54"/>
      <c r="F21" s="54">
        <v>562221.88</v>
      </c>
      <c r="G21" s="32">
        <v>0</v>
      </c>
      <c r="H21" s="32"/>
      <c r="I21" s="34"/>
      <c r="J21" s="34"/>
      <c r="K21" s="34"/>
      <c r="L21" s="34"/>
      <c r="M21" s="34"/>
      <c r="N21" s="34"/>
      <c r="O21" s="34">
        <v>197532</v>
      </c>
    </row>
    <row r="22" spans="1:15" ht="18.75" x14ac:dyDescent="0.3">
      <c r="A22" s="11" t="s">
        <v>13</v>
      </c>
      <c r="B22" s="4">
        <v>400000</v>
      </c>
      <c r="C22" s="50"/>
      <c r="D22" s="3"/>
      <c r="E22" s="54"/>
      <c r="F22" s="54">
        <v>0</v>
      </c>
      <c r="G22" s="32">
        <v>0</v>
      </c>
      <c r="H22" s="32"/>
      <c r="I22" s="34">
        <v>230392.05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</row>
    <row r="23" spans="1:15" ht="40.5" customHeight="1" x14ac:dyDescent="0.3">
      <c r="A23" s="14" t="s">
        <v>14</v>
      </c>
      <c r="B23" s="4">
        <v>1000000</v>
      </c>
      <c r="C23" s="51"/>
      <c r="D23" s="3"/>
      <c r="E23" s="54"/>
      <c r="F23" s="54">
        <v>799923.13</v>
      </c>
      <c r="G23" s="32">
        <v>0</v>
      </c>
      <c r="H23" s="32"/>
      <c r="I23" s="34"/>
      <c r="J23" s="34">
        <v>59519.199999999997</v>
      </c>
      <c r="K23" s="34">
        <v>0</v>
      </c>
      <c r="L23" s="34">
        <v>0</v>
      </c>
      <c r="M23" s="34">
        <v>0</v>
      </c>
      <c r="N23" s="34">
        <v>0</v>
      </c>
      <c r="O23" s="34">
        <v>254640</v>
      </c>
    </row>
    <row r="24" spans="1:15" ht="18.75" x14ac:dyDescent="0.3">
      <c r="A24" s="11" t="s">
        <v>15</v>
      </c>
      <c r="B24" s="4">
        <v>145000</v>
      </c>
      <c r="C24" s="50"/>
      <c r="D24" s="3"/>
      <c r="E24" s="54">
        <v>120000.1</v>
      </c>
      <c r="F24" s="54">
        <v>58760.21</v>
      </c>
      <c r="G24" s="32">
        <v>249580</v>
      </c>
      <c r="H24" s="32"/>
      <c r="I24" s="34">
        <v>64900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</row>
    <row r="25" spans="1:15" ht="18.75" x14ac:dyDescent="0.3">
      <c r="A25" s="11" t="s">
        <v>16</v>
      </c>
      <c r="B25" s="4">
        <v>300000</v>
      </c>
      <c r="C25" s="50"/>
      <c r="D25" s="3"/>
      <c r="E25" s="54"/>
      <c r="F25" s="54">
        <v>188800</v>
      </c>
      <c r="G25" s="32">
        <v>0</v>
      </c>
      <c r="H25" s="32">
        <v>115050</v>
      </c>
      <c r="I25" s="34"/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150000</v>
      </c>
    </row>
    <row r="26" spans="1:15" ht="18.75" x14ac:dyDescent="0.3">
      <c r="A26" s="10" t="s">
        <v>17</v>
      </c>
      <c r="B26" s="2">
        <f>SUM(B27:B35)</f>
        <v>59045536</v>
      </c>
      <c r="C26" s="49"/>
      <c r="D26" s="5">
        <f t="shared" ref="D26" si="6">D27+D28+D29+D30+D31+D32+D33+D35</f>
        <v>2906064</v>
      </c>
      <c r="E26" s="56">
        <f>E27+E28+E29+E31+E30+E32+E33+E35</f>
        <v>3130850.99</v>
      </c>
      <c r="F26" s="56">
        <f t="shared" ref="F26:J26" si="7">F27+F28+F29+F31+F30+F32+F33+F35</f>
        <v>5320100.4700000007</v>
      </c>
      <c r="G26" s="33">
        <f t="shared" si="7"/>
        <v>3237002.68</v>
      </c>
      <c r="H26" s="33">
        <f t="shared" si="7"/>
        <v>11071467.4</v>
      </c>
      <c r="I26" s="33">
        <f t="shared" si="7"/>
        <v>3899262.34</v>
      </c>
      <c r="J26" s="33">
        <f t="shared" si="7"/>
        <v>3081350.32</v>
      </c>
      <c r="K26" s="33">
        <f t="shared" ref="K26:L26" si="8">K27+K28+K29+K31+K30+K32+K33+K35</f>
        <v>6874252</v>
      </c>
      <c r="L26" s="33">
        <f t="shared" si="8"/>
        <v>3252994.4</v>
      </c>
      <c r="M26" s="33">
        <f t="shared" ref="M26:N26" si="9">M27+M28+M29+M31+M30+M32+M33+M35</f>
        <v>2906064</v>
      </c>
      <c r="N26" s="33">
        <f t="shared" si="9"/>
        <v>3385691.44</v>
      </c>
      <c r="O26" s="33">
        <f>O27+O28+O29+O31+O30+O32+O33+O35+O34</f>
        <v>4507682.72</v>
      </c>
    </row>
    <row r="27" spans="1:15" ht="18.75" x14ac:dyDescent="0.3">
      <c r="A27" s="11" t="s">
        <v>18</v>
      </c>
      <c r="B27" s="4">
        <v>35450000</v>
      </c>
      <c r="C27" s="50"/>
      <c r="D27" s="3">
        <v>2906064</v>
      </c>
      <c r="E27" s="54">
        <v>2742751</v>
      </c>
      <c r="F27" s="54">
        <v>3272100</v>
      </c>
      <c r="G27" s="32">
        <v>2853590</v>
      </c>
      <c r="H27" s="32">
        <v>3119467.4</v>
      </c>
      <c r="I27" s="32">
        <v>2812320</v>
      </c>
      <c r="J27" s="32">
        <v>3030020.32</v>
      </c>
      <c r="K27" s="32">
        <v>2898252</v>
      </c>
      <c r="L27" s="32">
        <v>2848160</v>
      </c>
      <c r="M27" s="32">
        <v>2906064</v>
      </c>
      <c r="N27" s="32">
        <v>2812320</v>
      </c>
      <c r="O27" s="32">
        <v>2906064</v>
      </c>
    </row>
    <row r="28" spans="1:15" ht="18.75" x14ac:dyDescent="0.3">
      <c r="A28" s="11" t="s">
        <v>19</v>
      </c>
      <c r="B28" s="4">
        <v>3300000</v>
      </c>
      <c r="C28" s="50"/>
      <c r="D28" s="3"/>
      <c r="E28" s="54">
        <v>1180.02</v>
      </c>
      <c r="F28" s="54">
        <v>1757745.41</v>
      </c>
      <c r="G28" s="32">
        <v>0</v>
      </c>
      <c r="H28" s="32"/>
      <c r="I28" s="32"/>
      <c r="J28" s="32"/>
      <c r="K28" s="32"/>
      <c r="L28" s="32"/>
      <c r="M28" s="32"/>
      <c r="N28" s="32"/>
      <c r="O28" s="32">
        <v>622851.19999999995</v>
      </c>
    </row>
    <row r="29" spans="1:15" ht="18.75" x14ac:dyDescent="0.3">
      <c r="A29" s="11" t="s">
        <v>20</v>
      </c>
      <c r="B29" s="4">
        <v>1564000</v>
      </c>
      <c r="C29" s="50"/>
      <c r="D29" s="3"/>
      <c r="E29" s="57"/>
      <c r="F29" s="54">
        <v>0</v>
      </c>
      <c r="G29" s="32">
        <v>0</v>
      </c>
      <c r="H29" s="36"/>
      <c r="I29" s="32">
        <v>188021.2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229952.5</v>
      </c>
    </row>
    <row r="30" spans="1:15" ht="18.75" x14ac:dyDescent="0.3">
      <c r="A30" s="11" t="s">
        <v>21</v>
      </c>
      <c r="B30" s="4">
        <v>400000</v>
      </c>
      <c r="C30" s="50"/>
      <c r="D30" s="3"/>
      <c r="E30" s="58"/>
      <c r="F30" s="54">
        <v>0</v>
      </c>
      <c r="G30" s="32">
        <v>0</v>
      </c>
      <c r="H30" s="35"/>
      <c r="I30" s="32">
        <v>400000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8.75" x14ac:dyDescent="0.3">
      <c r="A31" s="11" t="s">
        <v>22</v>
      </c>
      <c r="B31" s="4">
        <v>900000</v>
      </c>
      <c r="C31" s="50"/>
      <c r="D31" s="3"/>
      <c r="E31" s="54"/>
      <c r="F31" s="54">
        <v>0</v>
      </c>
      <c r="G31" s="32">
        <v>0</v>
      </c>
      <c r="H31" s="36"/>
      <c r="I31" s="32"/>
      <c r="J31" s="32">
        <v>0</v>
      </c>
      <c r="K31" s="32">
        <v>0</v>
      </c>
      <c r="L31" s="32">
        <v>0</v>
      </c>
      <c r="M31" s="32">
        <v>0</v>
      </c>
      <c r="N31" s="32">
        <v>573371.43999999994</v>
      </c>
      <c r="O31" s="32">
        <v>0</v>
      </c>
    </row>
    <row r="32" spans="1:15" ht="18.75" x14ac:dyDescent="0.3">
      <c r="A32" s="11" t="s">
        <v>23</v>
      </c>
      <c r="B32" s="4">
        <v>1130000</v>
      </c>
      <c r="C32" s="50"/>
      <c r="D32" s="3"/>
      <c r="E32" s="54"/>
      <c r="F32" s="54">
        <v>95957.95</v>
      </c>
      <c r="G32" s="32">
        <v>0</v>
      </c>
      <c r="H32" s="36"/>
      <c r="I32" s="32">
        <v>14419.6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34314.400000000001</v>
      </c>
    </row>
    <row r="33" spans="1:15" ht="18.75" x14ac:dyDescent="0.3">
      <c r="A33" s="11" t="s">
        <v>24</v>
      </c>
      <c r="B33" s="4">
        <v>13288000</v>
      </c>
      <c r="C33" s="50"/>
      <c r="D33" s="3"/>
      <c r="E33" s="54">
        <v>332505.06</v>
      </c>
      <c r="F33" s="54">
        <v>0</v>
      </c>
      <c r="G33" s="32">
        <v>379990.68</v>
      </c>
      <c r="H33" s="36">
        <v>7952000</v>
      </c>
      <c r="I33" s="32">
        <v>49673.279999999999</v>
      </c>
      <c r="J33" s="32">
        <v>0</v>
      </c>
      <c r="K33" s="32">
        <v>3976000</v>
      </c>
      <c r="L33" s="32">
        <v>277087.59999999998</v>
      </c>
      <c r="M33" s="32">
        <v>0</v>
      </c>
      <c r="N33" s="32">
        <v>0</v>
      </c>
      <c r="O33" s="32">
        <v>0</v>
      </c>
    </row>
    <row r="34" spans="1:15" ht="18.75" x14ac:dyDescent="0.3">
      <c r="A34" s="14" t="s">
        <v>25</v>
      </c>
      <c r="B34" s="4">
        <v>0</v>
      </c>
      <c r="C34" s="51"/>
      <c r="D34" s="3"/>
      <c r="E34" s="57"/>
      <c r="F34" s="54">
        <v>0</v>
      </c>
      <c r="G34" s="32">
        <v>0</v>
      </c>
      <c r="H34" s="35"/>
      <c r="I34" s="32"/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</row>
    <row r="35" spans="1:15" ht="18.75" x14ac:dyDescent="0.3">
      <c r="A35" s="11" t="s">
        <v>26</v>
      </c>
      <c r="B35" s="4">
        <v>3013536</v>
      </c>
      <c r="C35" s="50"/>
      <c r="D35" s="3"/>
      <c r="E35" s="54">
        <v>54414.91</v>
      </c>
      <c r="F35" s="54">
        <v>194297.11</v>
      </c>
      <c r="G35" s="32">
        <v>3422</v>
      </c>
      <c r="H35" s="35"/>
      <c r="I35" s="32">
        <v>434828.26</v>
      </c>
      <c r="J35" s="32">
        <v>51330</v>
      </c>
      <c r="K35" s="32">
        <v>0</v>
      </c>
      <c r="L35" s="32">
        <v>127746.8</v>
      </c>
      <c r="M35" s="32">
        <v>0</v>
      </c>
      <c r="N35" s="32">
        <v>0</v>
      </c>
      <c r="O35" s="32">
        <v>714500.62</v>
      </c>
    </row>
    <row r="36" spans="1:15" ht="18.75" x14ac:dyDescent="0.3">
      <c r="A36" s="10" t="s">
        <v>27</v>
      </c>
      <c r="B36" s="2">
        <f>SUM(B37:B45)</f>
        <v>0</v>
      </c>
      <c r="C36" s="49"/>
      <c r="D36" s="3"/>
      <c r="E36" s="57"/>
      <c r="F36" s="54"/>
      <c r="G36" s="32"/>
      <c r="H36" s="35"/>
      <c r="I36" s="32"/>
      <c r="J36" s="32"/>
      <c r="K36" s="32"/>
      <c r="L36" s="32"/>
      <c r="M36" s="32"/>
      <c r="N36" s="32"/>
      <c r="O36" s="38"/>
    </row>
    <row r="37" spans="1:15" ht="18.75" x14ac:dyDescent="0.3">
      <c r="A37" s="11" t="s">
        <v>28</v>
      </c>
      <c r="B37" s="4">
        <v>0</v>
      </c>
      <c r="C37" s="50"/>
      <c r="D37" s="5"/>
      <c r="E37" s="59"/>
      <c r="F37" s="56"/>
      <c r="G37" s="33"/>
      <c r="H37" s="39"/>
      <c r="I37" s="39"/>
      <c r="J37" s="39"/>
      <c r="K37" s="39"/>
      <c r="L37" s="39"/>
      <c r="M37" s="39"/>
      <c r="N37" s="39"/>
      <c r="O37" s="39"/>
    </row>
    <row r="38" spans="1:15" ht="18.75" x14ac:dyDescent="0.3">
      <c r="A38" s="11" t="s">
        <v>29</v>
      </c>
      <c r="B38" s="4">
        <v>0</v>
      </c>
      <c r="C38" s="50"/>
      <c r="D38" s="3"/>
      <c r="E38" s="57"/>
      <c r="F38" s="54"/>
      <c r="G38" s="32"/>
      <c r="H38" s="35"/>
      <c r="I38" s="35"/>
      <c r="J38" s="35"/>
      <c r="K38" s="35"/>
      <c r="L38" s="35"/>
      <c r="M38" s="35"/>
      <c r="N38" s="35"/>
      <c r="O38" s="35"/>
    </row>
    <row r="39" spans="1:15" ht="18.75" x14ac:dyDescent="0.3">
      <c r="A39" s="11" t="s">
        <v>30</v>
      </c>
      <c r="B39" s="4">
        <v>0</v>
      </c>
      <c r="C39" s="50"/>
      <c r="D39" s="3"/>
      <c r="E39" s="57"/>
      <c r="F39" s="54"/>
      <c r="G39" s="32"/>
      <c r="H39" s="35"/>
      <c r="I39" s="35"/>
      <c r="J39" s="35"/>
      <c r="K39" s="35"/>
      <c r="L39" s="35"/>
      <c r="M39" s="35"/>
      <c r="N39" s="35"/>
      <c r="O39" s="35"/>
    </row>
    <row r="40" spans="1:15" ht="18.75" x14ac:dyDescent="0.3">
      <c r="A40" s="11" t="s">
        <v>31</v>
      </c>
      <c r="B40" s="4">
        <v>0</v>
      </c>
      <c r="C40" s="50"/>
      <c r="D40" s="3"/>
      <c r="E40" s="57"/>
      <c r="F40" s="54"/>
      <c r="G40" s="32"/>
      <c r="H40" s="35"/>
      <c r="I40" s="35"/>
      <c r="J40" s="35"/>
      <c r="K40" s="35"/>
      <c r="L40" s="35"/>
      <c r="M40" s="35"/>
      <c r="N40" s="35"/>
      <c r="O40" s="35"/>
    </row>
    <row r="41" spans="1:15" ht="18.75" x14ac:dyDescent="0.3">
      <c r="A41" s="11" t="s">
        <v>32</v>
      </c>
      <c r="B41" s="4">
        <v>0</v>
      </c>
      <c r="C41" s="50"/>
      <c r="D41" s="3"/>
      <c r="E41" s="57"/>
      <c r="F41" s="54"/>
      <c r="G41" s="32"/>
      <c r="H41" s="35"/>
      <c r="I41" s="35"/>
      <c r="J41" s="35"/>
      <c r="K41" s="35"/>
      <c r="L41" s="35"/>
      <c r="M41" s="35"/>
      <c r="N41" s="35"/>
      <c r="O41" s="35"/>
    </row>
    <row r="42" spans="1:15" ht="18.75" x14ac:dyDescent="0.3">
      <c r="A42" s="11" t="s">
        <v>33</v>
      </c>
      <c r="B42" s="4">
        <v>0</v>
      </c>
      <c r="C42" s="50"/>
      <c r="D42" s="3"/>
      <c r="E42" s="57"/>
      <c r="F42" s="54"/>
      <c r="G42" s="32"/>
      <c r="H42" s="35"/>
      <c r="I42" s="35"/>
      <c r="J42" s="35"/>
      <c r="K42" s="35"/>
      <c r="L42" s="35"/>
      <c r="M42" s="35"/>
      <c r="N42" s="35"/>
      <c r="O42" s="35"/>
    </row>
    <row r="43" spans="1:15" ht="18.75" x14ac:dyDescent="0.3">
      <c r="A43" s="11" t="s">
        <v>34</v>
      </c>
      <c r="B43" s="4">
        <v>0</v>
      </c>
      <c r="C43" s="50"/>
      <c r="D43" s="3"/>
      <c r="E43" s="57"/>
      <c r="F43" s="54"/>
      <c r="G43" s="32"/>
      <c r="H43" s="35"/>
      <c r="I43" s="35"/>
      <c r="J43" s="35"/>
      <c r="K43" s="35"/>
      <c r="L43" s="35"/>
      <c r="M43" s="35"/>
      <c r="N43" s="35"/>
      <c r="O43" s="35"/>
    </row>
    <row r="44" spans="1:15" ht="18.75" x14ac:dyDescent="0.3">
      <c r="A44" s="11" t="s">
        <v>35</v>
      </c>
      <c r="B44" s="4">
        <v>0</v>
      </c>
      <c r="C44" s="50"/>
      <c r="D44" s="3"/>
      <c r="E44" s="57"/>
      <c r="F44" s="54"/>
      <c r="G44" s="32"/>
      <c r="H44" s="35"/>
      <c r="I44" s="35"/>
      <c r="J44" s="35"/>
      <c r="K44" s="35"/>
      <c r="L44" s="35"/>
      <c r="M44" s="35"/>
      <c r="N44" s="35"/>
      <c r="O44" s="35"/>
    </row>
    <row r="45" spans="1:15" ht="18.75" x14ac:dyDescent="0.3">
      <c r="A45" s="10" t="s">
        <v>36</v>
      </c>
      <c r="B45" s="2">
        <f>SUM(B46:B51)</f>
        <v>0</v>
      </c>
      <c r="C45" s="49"/>
      <c r="D45" s="5"/>
      <c r="E45" s="59"/>
      <c r="F45" s="56"/>
      <c r="G45" s="33"/>
      <c r="H45" s="39"/>
      <c r="I45" s="39"/>
      <c r="J45" s="39"/>
      <c r="K45" s="39"/>
      <c r="L45" s="39"/>
      <c r="M45" s="39"/>
      <c r="N45" s="39"/>
      <c r="O45" s="39"/>
    </row>
    <row r="46" spans="1:15" ht="18.75" x14ac:dyDescent="0.3">
      <c r="A46" s="11" t="s">
        <v>37</v>
      </c>
      <c r="B46" s="4">
        <v>0</v>
      </c>
      <c r="C46" s="50"/>
      <c r="D46" s="3"/>
      <c r="E46" s="57"/>
      <c r="F46" s="54"/>
      <c r="G46" s="32"/>
      <c r="H46" s="35"/>
      <c r="I46" s="35"/>
      <c r="J46" s="35"/>
      <c r="K46" s="35"/>
      <c r="L46" s="35"/>
      <c r="M46" s="35"/>
      <c r="N46" s="35"/>
      <c r="O46" s="35"/>
    </row>
    <row r="47" spans="1:15" ht="18.75" x14ac:dyDescent="0.3">
      <c r="A47" s="11" t="s">
        <v>38</v>
      </c>
      <c r="B47" s="4">
        <v>0</v>
      </c>
      <c r="C47" s="50"/>
      <c r="D47" s="3"/>
      <c r="E47" s="57"/>
      <c r="F47" s="54"/>
      <c r="G47" s="32"/>
      <c r="H47" s="35"/>
      <c r="I47" s="35"/>
      <c r="J47" s="35"/>
      <c r="K47" s="35"/>
      <c r="L47" s="35"/>
      <c r="M47" s="35"/>
      <c r="N47" s="35"/>
      <c r="O47" s="35"/>
    </row>
    <row r="48" spans="1:15" ht="18.75" x14ac:dyDescent="0.3">
      <c r="A48" s="11" t="s">
        <v>39</v>
      </c>
      <c r="B48" s="4">
        <v>0</v>
      </c>
      <c r="C48" s="50"/>
      <c r="D48" s="3"/>
      <c r="E48" s="57"/>
      <c r="F48" s="54"/>
      <c r="G48" s="32"/>
      <c r="H48" s="35"/>
      <c r="I48" s="35"/>
      <c r="J48" s="35"/>
      <c r="K48" s="35"/>
      <c r="L48" s="35"/>
      <c r="M48" s="35"/>
      <c r="N48" s="35"/>
      <c r="O48" s="35"/>
    </row>
    <row r="49" spans="1:15" ht="18.75" x14ac:dyDescent="0.3">
      <c r="A49" s="11" t="s">
        <v>40</v>
      </c>
      <c r="B49" s="4">
        <v>0</v>
      </c>
      <c r="C49" s="50"/>
      <c r="D49" s="3"/>
      <c r="E49" s="57"/>
      <c r="F49" s="54"/>
      <c r="G49" s="32"/>
      <c r="H49" s="35"/>
      <c r="I49" s="35"/>
      <c r="J49" s="35"/>
      <c r="K49" s="35"/>
      <c r="L49" s="35"/>
      <c r="M49" s="35"/>
      <c r="N49" s="35"/>
      <c r="O49" s="35"/>
    </row>
    <row r="50" spans="1:15" ht="18.75" x14ac:dyDescent="0.3">
      <c r="A50" s="11" t="s">
        <v>41</v>
      </c>
      <c r="B50" s="4">
        <v>0</v>
      </c>
      <c r="C50" s="50"/>
      <c r="D50" s="3"/>
      <c r="E50" s="57"/>
      <c r="F50" s="54"/>
      <c r="G50" s="32"/>
      <c r="H50" s="35"/>
      <c r="I50" s="35"/>
      <c r="J50" s="35"/>
      <c r="K50" s="35"/>
      <c r="L50" s="35"/>
      <c r="M50" s="35"/>
      <c r="N50" s="35"/>
      <c r="O50" s="35"/>
    </row>
    <row r="51" spans="1:15" ht="18.75" x14ac:dyDescent="0.3">
      <c r="A51" s="11" t="s">
        <v>42</v>
      </c>
      <c r="B51" s="4">
        <v>0</v>
      </c>
      <c r="C51" s="50"/>
      <c r="D51" s="3"/>
      <c r="E51" s="57"/>
      <c r="F51" s="54"/>
      <c r="G51" s="32"/>
      <c r="H51" s="35"/>
      <c r="I51" s="35"/>
      <c r="J51" s="35"/>
      <c r="K51" s="35"/>
      <c r="L51" s="35"/>
      <c r="M51" s="35"/>
      <c r="N51" s="35"/>
      <c r="O51" s="35"/>
    </row>
    <row r="52" spans="1:15" ht="18.75" x14ac:dyDescent="0.3">
      <c r="A52" s="10" t="s">
        <v>43</v>
      </c>
      <c r="B52" s="2">
        <f>SUM(B53:B61)</f>
        <v>2300000</v>
      </c>
      <c r="C52" s="49"/>
      <c r="D52" s="3"/>
      <c r="E52" s="56">
        <f>E54+E55+E56+E57+E58+E59+E60+E62</f>
        <v>0</v>
      </c>
      <c r="F52" s="56">
        <f>F54+F55+F56+F57+F58+F59+F60+F62</f>
        <v>131012.7</v>
      </c>
      <c r="G52" s="33">
        <f>SUM(G53:G61)</f>
        <v>221840</v>
      </c>
      <c r="H52" s="33"/>
      <c r="I52" s="33"/>
      <c r="J52" s="33"/>
      <c r="K52" s="33"/>
      <c r="L52" s="33"/>
      <c r="M52" s="33"/>
      <c r="N52" s="33"/>
      <c r="O52" s="33">
        <f>SUM(O53:O61)</f>
        <v>1571070.55</v>
      </c>
    </row>
    <row r="53" spans="1:15" ht="18.75" x14ac:dyDescent="0.3">
      <c r="A53" s="11" t="s">
        <v>44</v>
      </c>
      <c r="B53" s="4">
        <v>1500000</v>
      </c>
      <c r="C53" s="50"/>
      <c r="D53" s="5">
        <f t="shared" ref="D53" si="10">D54+D55+D56+D57+D58+D59+D60+D62</f>
        <v>0</v>
      </c>
      <c r="E53" s="58"/>
      <c r="F53" s="64"/>
      <c r="G53" s="32">
        <v>163312</v>
      </c>
      <c r="H53" s="40"/>
      <c r="I53" s="37"/>
      <c r="J53" s="37"/>
      <c r="K53" s="37"/>
      <c r="L53" s="37"/>
      <c r="M53" s="37"/>
      <c r="N53" s="37"/>
      <c r="O53" s="32">
        <v>1353454.95</v>
      </c>
    </row>
    <row r="54" spans="1:15" ht="18.75" x14ac:dyDescent="0.3">
      <c r="A54" s="11" t="s">
        <v>45</v>
      </c>
      <c r="B54" s="4">
        <v>100000</v>
      </c>
      <c r="C54" s="50"/>
      <c r="D54" s="3"/>
      <c r="E54" s="57"/>
      <c r="F54" s="54"/>
      <c r="G54" s="32"/>
      <c r="H54" s="32"/>
      <c r="I54" s="35"/>
      <c r="J54" s="35"/>
      <c r="K54" s="35"/>
      <c r="L54" s="35"/>
      <c r="M54" s="35"/>
      <c r="N54" s="35"/>
      <c r="O54" s="35"/>
    </row>
    <row r="55" spans="1:15" ht="18.75" x14ac:dyDescent="0.3">
      <c r="A55" s="11" t="s">
        <v>46</v>
      </c>
      <c r="B55" s="4"/>
      <c r="C55" s="50"/>
      <c r="D55" s="3"/>
      <c r="E55" s="57"/>
      <c r="F55" s="54"/>
      <c r="G55" s="32"/>
      <c r="H55" s="32"/>
      <c r="I55" s="35"/>
      <c r="J55" s="35"/>
      <c r="K55" s="35"/>
      <c r="L55" s="35"/>
      <c r="M55" s="35"/>
      <c r="N55" s="35"/>
      <c r="O55" s="35"/>
    </row>
    <row r="56" spans="1:15" ht="18.75" x14ac:dyDescent="0.3">
      <c r="A56" s="11" t="s">
        <v>47</v>
      </c>
      <c r="B56" s="4"/>
      <c r="C56" s="50"/>
      <c r="D56" s="3"/>
      <c r="E56" s="57"/>
      <c r="F56" s="54">
        <v>0</v>
      </c>
      <c r="G56" s="32">
        <v>0</v>
      </c>
      <c r="H56" s="32"/>
      <c r="I56" s="35"/>
      <c r="J56" s="35"/>
      <c r="K56" s="35"/>
      <c r="L56" s="35"/>
      <c r="M56" s="35"/>
      <c r="N56" s="35"/>
      <c r="O56" s="35"/>
    </row>
    <row r="57" spans="1:15" ht="18.75" x14ac:dyDescent="0.3">
      <c r="A57" s="11" t="s">
        <v>48</v>
      </c>
      <c r="B57" s="4">
        <v>450000</v>
      </c>
      <c r="C57" s="50"/>
      <c r="D57" s="3"/>
      <c r="E57" s="57"/>
      <c r="F57" s="54">
        <v>131012.7</v>
      </c>
      <c r="G57" s="32">
        <v>58528</v>
      </c>
      <c r="H57" s="32"/>
      <c r="I57" s="35"/>
      <c r="J57" s="35"/>
      <c r="K57" s="35"/>
      <c r="L57" s="35"/>
      <c r="M57" s="35"/>
      <c r="N57" s="35"/>
      <c r="O57" s="32">
        <v>217615.6</v>
      </c>
    </row>
    <row r="58" spans="1:15" ht="18.75" x14ac:dyDescent="0.3">
      <c r="A58" s="11" t="s">
        <v>49</v>
      </c>
      <c r="B58" s="4">
        <v>250000</v>
      </c>
      <c r="C58" s="50"/>
      <c r="D58" s="3"/>
      <c r="E58" s="57"/>
      <c r="F58" s="54"/>
      <c r="G58" s="32"/>
      <c r="H58" s="32"/>
      <c r="I58" s="35"/>
      <c r="J58" s="35"/>
      <c r="K58" s="35"/>
      <c r="L58" s="35"/>
      <c r="M58" s="35"/>
      <c r="N58" s="35"/>
      <c r="O58" s="35"/>
    </row>
    <row r="59" spans="1:15" ht="18.75" x14ac:dyDescent="0.3">
      <c r="A59" s="11" t="s">
        <v>50</v>
      </c>
      <c r="B59" s="4"/>
      <c r="C59" s="50"/>
      <c r="D59" s="3"/>
      <c r="E59" s="57"/>
      <c r="F59" s="54"/>
      <c r="G59" s="32"/>
      <c r="H59" s="32"/>
      <c r="I59" s="35"/>
      <c r="J59" s="35"/>
      <c r="K59" s="35"/>
      <c r="L59" s="35"/>
      <c r="M59" s="35"/>
      <c r="N59" s="35"/>
      <c r="O59" s="35"/>
    </row>
    <row r="60" spans="1:15" ht="18.75" x14ac:dyDescent="0.3">
      <c r="A60" s="11" t="s">
        <v>51</v>
      </c>
      <c r="B60" s="4"/>
      <c r="C60" s="50"/>
      <c r="D60" s="3"/>
      <c r="E60" s="57"/>
      <c r="F60" s="54"/>
      <c r="G60" s="32"/>
      <c r="H60" s="35"/>
      <c r="I60" s="35"/>
      <c r="J60" s="35"/>
      <c r="K60" s="35"/>
      <c r="L60" s="35"/>
      <c r="M60" s="35"/>
      <c r="N60" s="35"/>
      <c r="O60" s="35"/>
    </row>
    <row r="61" spans="1:15" ht="18.75" x14ac:dyDescent="0.3">
      <c r="A61" s="11" t="s">
        <v>52</v>
      </c>
      <c r="B61" s="4"/>
      <c r="C61" s="50"/>
      <c r="D61" s="3"/>
      <c r="E61" s="57"/>
      <c r="F61" s="54"/>
      <c r="G61" s="32"/>
      <c r="H61" s="35"/>
      <c r="I61" s="35"/>
      <c r="J61" s="35"/>
      <c r="K61" s="35"/>
      <c r="L61" s="35"/>
      <c r="M61" s="35"/>
      <c r="N61" s="35"/>
      <c r="O61" s="35"/>
    </row>
    <row r="62" spans="1:15" ht="18.75" x14ac:dyDescent="0.3">
      <c r="A62" s="10" t="s">
        <v>53</v>
      </c>
      <c r="B62" s="2"/>
      <c r="C62" s="49"/>
      <c r="D62" s="3"/>
      <c r="E62" s="57"/>
      <c r="F62" s="54"/>
      <c r="G62" s="32"/>
      <c r="H62" s="35"/>
      <c r="I62" s="35"/>
      <c r="J62" s="35"/>
      <c r="K62" s="35"/>
      <c r="L62" s="35"/>
      <c r="M62" s="35"/>
      <c r="N62" s="35"/>
      <c r="O62" s="35"/>
    </row>
    <row r="63" spans="1:15" ht="18.75" x14ac:dyDescent="0.3">
      <c r="A63" s="11" t="s">
        <v>54</v>
      </c>
      <c r="B63" s="4"/>
      <c r="C63" s="50"/>
      <c r="D63" s="5"/>
      <c r="E63" s="59"/>
      <c r="F63" s="56"/>
      <c r="G63" s="33"/>
      <c r="H63" s="39"/>
      <c r="I63" s="39"/>
      <c r="J63" s="39"/>
      <c r="K63" s="39"/>
      <c r="L63" s="39"/>
      <c r="M63" s="39"/>
      <c r="N63" s="39"/>
      <c r="O63" s="39"/>
    </row>
    <row r="64" spans="1:15" ht="18.75" x14ac:dyDescent="0.3">
      <c r="A64" s="11" t="s">
        <v>55</v>
      </c>
      <c r="B64" s="4"/>
      <c r="C64" s="50"/>
      <c r="D64" s="3"/>
      <c r="E64" s="57"/>
      <c r="F64" s="54"/>
      <c r="G64" s="32"/>
      <c r="H64" s="35"/>
      <c r="I64" s="35"/>
      <c r="J64" s="35"/>
      <c r="K64" s="35"/>
      <c r="L64" s="35"/>
      <c r="M64" s="35"/>
      <c r="N64" s="35"/>
      <c r="O64" s="35"/>
    </row>
    <row r="65" spans="1:15" ht="18.75" x14ac:dyDescent="0.3">
      <c r="A65" s="11" t="s">
        <v>56</v>
      </c>
      <c r="B65" s="4"/>
      <c r="C65" s="50"/>
      <c r="D65" s="3"/>
      <c r="E65" s="57"/>
      <c r="F65" s="54"/>
      <c r="G65" s="32"/>
      <c r="H65" s="35"/>
      <c r="I65" s="35"/>
      <c r="J65" s="35"/>
      <c r="K65" s="35"/>
      <c r="L65" s="35"/>
      <c r="M65" s="35"/>
      <c r="N65" s="35"/>
      <c r="O65" s="35"/>
    </row>
    <row r="66" spans="1:15" ht="37.5" x14ac:dyDescent="0.3">
      <c r="A66" s="14" t="s">
        <v>57</v>
      </c>
      <c r="B66" s="4"/>
      <c r="C66" s="51"/>
      <c r="D66" s="3"/>
      <c r="E66" s="57"/>
      <c r="F66" s="54"/>
      <c r="G66" s="32"/>
      <c r="H66" s="35"/>
      <c r="I66" s="35"/>
      <c r="J66" s="35"/>
      <c r="K66" s="35"/>
      <c r="L66" s="35"/>
      <c r="M66" s="35"/>
      <c r="N66" s="35"/>
      <c r="O66" s="35"/>
    </row>
    <row r="67" spans="1:15" ht="18.75" x14ac:dyDescent="0.3">
      <c r="A67" s="10" t="s">
        <v>58</v>
      </c>
      <c r="B67" s="2"/>
      <c r="C67" s="49"/>
      <c r="D67" s="3"/>
      <c r="E67" s="57"/>
      <c r="F67" s="54"/>
      <c r="G67" s="32"/>
      <c r="H67" s="35"/>
      <c r="I67" s="35"/>
      <c r="J67" s="35"/>
      <c r="K67" s="35"/>
      <c r="L67" s="35"/>
      <c r="M67" s="35"/>
      <c r="N67" s="35"/>
      <c r="O67" s="35"/>
    </row>
    <row r="68" spans="1:15" ht="18.75" x14ac:dyDescent="0.3">
      <c r="A68" s="11" t="s">
        <v>59</v>
      </c>
      <c r="B68" s="4"/>
      <c r="C68" s="50"/>
      <c r="D68" s="5"/>
      <c r="E68" s="59"/>
      <c r="F68" s="56"/>
      <c r="G68" s="33"/>
      <c r="H68" s="39"/>
      <c r="I68" s="39"/>
      <c r="J68" s="39"/>
      <c r="K68" s="39"/>
      <c r="L68" s="39"/>
      <c r="M68" s="39"/>
      <c r="N68" s="39"/>
      <c r="O68" s="39"/>
    </row>
    <row r="69" spans="1:15" ht="18.75" x14ac:dyDescent="0.3">
      <c r="A69" s="11" t="s">
        <v>60</v>
      </c>
      <c r="B69" s="4"/>
      <c r="C69" s="50"/>
      <c r="D69" s="3"/>
      <c r="E69" s="57"/>
      <c r="F69" s="54"/>
      <c r="G69" s="32"/>
      <c r="H69" s="35"/>
      <c r="I69" s="35"/>
      <c r="J69" s="35"/>
      <c r="K69" s="35"/>
      <c r="L69" s="35"/>
      <c r="M69" s="35"/>
      <c r="N69" s="35"/>
      <c r="O69" s="35"/>
    </row>
    <row r="70" spans="1:15" ht="18.75" x14ac:dyDescent="0.3">
      <c r="A70" s="10" t="s">
        <v>61</v>
      </c>
      <c r="B70" s="2"/>
      <c r="C70" s="49"/>
      <c r="D70" s="3"/>
      <c r="E70" s="57"/>
      <c r="F70" s="54"/>
      <c r="G70" s="32"/>
      <c r="H70" s="35"/>
      <c r="I70" s="35"/>
      <c r="J70" s="35"/>
      <c r="K70" s="35"/>
      <c r="L70" s="35"/>
      <c r="M70" s="35"/>
      <c r="N70" s="35"/>
      <c r="O70" s="35"/>
    </row>
    <row r="71" spans="1:15" ht="18.75" x14ac:dyDescent="0.3">
      <c r="A71" s="11" t="s">
        <v>62</v>
      </c>
      <c r="B71" s="4"/>
      <c r="C71" s="50"/>
      <c r="D71" s="5"/>
      <c r="E71" s="59"/>
      <c r="F71" s="56"/>
      <c r="G71" s="33"/>
      <c r="H71" s="39"/>
      <c r="I71" s="39"/>
      <c r="J71" s="39"/>
      <c r="K71" s="39"/>
      <c r="L71" s="39"/>
      <c r="M71" s="39"/>
      <c r="N71" s="39"/>
      <c r="O71" s="39"/>
    </row>
    <row r="72" spans="1:15" ht="18.75" x14ac:dyDescent="0.3">
      <c r="A72" s="11" t="s">
        <v>63</v>
      </c>
      <c r="B72" s="4"/>
      <c r="C72" s="50"/>
      <c r="D72" s="3"/>
      <c r="E72" s="57"/>
      <c r="F72" s="54"/>
      <c r="G72" s="32"/>
      <c r="H72" s="35"/>
      <c r="I72" s="35"/>
      <c r="J72" s="35"/>
      <c r="K72" s="35"/>
      <c r="L72" s="35"/>
      <c r="M72" s="35"/>
      <c r="N72" s="35"/>
      <c r="O72" s="35"/>
    </row>
    <row r="73" spans="1:15" ht="18.75" x14ac:dyDescent="0.3">
      <c r="A73" s="11" t="s">
        <v>64</v>
      </c>
      <c r="B73" s="4"/>
      <c r="C73" s="50"/>
      <c r="D73" s="3"/>
      <c r="E73" s="57"/>
      <c r="F73" s="54"/>
      <c r="G73" s="32"/>
      <c r="H73" s="35"/>
      <c r="I73" s="35"/>
      <c r="J73" s="35"/>
      <c r="K73" s="35"/>
      <c r="L73" s="35"/>
      <c r="M73" s="35"/>
      <c r="N73" s="35"/>
      <c r="O73" s="35"/>
    </row>
    <row r="74" spans="1:15" ht="18.75" x14ac:dyDescent="0.3">
      <c r="A74" s="8" t="s">
        <v>66</v>
      </c>
      <c r="B74" s="17"/>
      <c r="C74" s="52"/>
      <c r="D74" s="18"/>
      <c r="E74" s="60"/>
      <c r="F74" s="65"/>
      <c r="G74" s="41"/>
      <c r="H74" s="29"/>
      <c r="I74" s="29"/>
      <c r="J74" s="29"/>
      <c r="K74" s="29"/>
      <c r="L74" s="29"/>
      <c r="M74" s="29"/>
      <c r="N74" s="29"/>
      <c r="O74" s="29"/>
    </row>
    <row r="75" spans="1:15" ht="18.75" x14ac:dyDescent="0.3">
      <c r="A75" s="10" t="s">
        <v>67</v>
      </c>
      <c r="B75" s="2"/>
      <c r="C75" s="49"/>
      <c r="D75" s="19"/>
      <c r="E75" s="61"/>
      <c r="F75" s="66"/>
      <c r="G75" s="42"/>
      <c r="H75" s="43"/>
      <c r="I75" s="43"/>
      <c r="J75" s="43"/>
      <c r="K75" s="43"/>
      <c r="L75" s="43"/>
      <c r="M75" s="43"/>
      <c r="N75" s="43"/>
      <c r="O75" s="43"/>
    </row>
    <row r="76" spans="1:15" ht="18.75" x14ac:dyDescent="0.3">
      <c r="A76" s="11" t="s">
        <v>68</v>
      </c>
      <c r="B76" s="4"/>
      <c r="C76" s="50"/>
      <c r="D76" s="3"/>
      <c r="E76" s="57"/>
      <c r="F76" s="54"/>
      <c r="G76" s="32"/>
      <c r="H76" s="43"/>
      <c r="I76" s="43"/>
      <c r="J76" s="43"/>
      <c r="K76" s="43"/>
      <c r="L76" s="43"/>
      <c r="M76" s="43"/>
      <c r="N76" s="43"/>
      <c r="O76" s="43"/>
    </row>
    <row r="77" spans="1:15" ht="18.75" x14ac:dyDescent="0.3">
      <c r="A77" s="11" t="s">
        <v>69</v>
      </c>
      <c r="B77" s="4"/>
      <c r="C77" s="50"/>
      <c r="D77" s="5"/>
      <c r="E77" s="59"/>
      <c r="F77" s="56"/>
      <c r="G77" s="33"/>
      <c r="H77" s="43"/>
      <c r="I77" s="43"/>
      <c r="J77" s="43"/>
      <c r="K77" s="43"/>
      <c r="L77" s="43"/>
      <c r="M77" s="43"/>
      <c r="N77" s="43"/>
      <c r="O77" s="43"/>
    </row>
    <row r="78" spans="1:15" ht="18.75" x14ac:dyDescent="0.3">
      <c r="A78" s="10" t="s">
        <v>70</v>
      </c>
      <c r="B78" s="2"/>
      <c r="C78" s="49"/>
      <c r="D78" s="5"/>
      <c r="E78" s="59"/>
      <c r="F78" s="56"/>
      <c r="G78" s="33"/>
      <c r="H78" s="43"/>
      <c r="I78" s="43"/>
      <c r="J78" s="43"/>
      <c r="K78" s="43"/>
      <c r="L78" s="43"/>
      <c r="M78" s="43"/>
      <c r="N78" s="43"/>
      <c r="O78" s="43"/>
    </row>
    <row r="79" spans="1:15" ht="18.75" x14ac:dyDescent="0.3">
      <c r="A79" s="11" t="s">
        <v>71</v>
      </c>
      <c r="B79" s="4"/>
      <c r="C79" s="50"/>
      <c r="D79" s="3"/>
      <c r="E79" s="57"/>
      <c r="F79" s="54"/>
      <c r="G79" s="32"/>
      <c r="H79" s="43"/>
      <c r="I79" s="43"/>
      <c r="J79" s="43"/>
      <c r="K79" s="43"/>
      <c r="L79" s="43"/>
      <c r="M79" s="43"/>
      <c r="N79" s="43"/>
      <c r="O79" s="43"/>
    </row>
    <row r="80" spans="1:15" ht="18.75" x14ac:dyDescent="0.3">
      <c r="A80" s="11" t="s">
        <v>72</v>
      </c>
      <c r="B80" s="4"/>
      <c r="C80" s="50"/>
      <c r="D80" s="3"/>
      <c r="E80" s="57"/>
      <c r="F80" s="54"/>
      <c r="G80" s="32"/>
      <c r="H80" s="43"/>
      <c r="I80" s="43"/>
      <c r="J80" s="43"/>
      <c r="K80" s="43"/>
      <c r="L80" s="43"/>
      <c r="M80" s="43"/>
      <c r="N80" s="43"/>
      <c r="O80" s="43"/>
    </row>
    <row r="81" spans="1:15" ht="18.75" x14ac:dyDescent="0.3">
      <c r="A81" s="10" t="s">
        <v>73</v>
      </c>
      <c r="B81" s="2"/>
      <c r="C81" s="49"/>
      <c r="D81" s="5"/>
      <c r="E81" s="59"/>
      <c r="F81" s="56"/>
      <c r="G81" s="33"/>
      <c r="H81" s="43"/>
      <c r="I81" s="43"/>
      <c r="J81" s="43"/>
      <c r="K81" s="43"/>
      <c r="L81" s="43"/>
      <c r="M81" s="43"/>
      <c r="N81" s="43"/>
      <c r="O81" s="43"/>
    </row>
    <row r="82" spans="1:15" ht="18.75" x14ac:dyDescent="0.3">
      <c r="A82" s="11" t="s">
        <v>74</v>
      </c>
      <c r="B82" s="4"/>
      <c r="C82" s="50"/>
      <c r="D82" s="3"/>
      <c r="E82" s="57"/>
      <c r="F82" s="54"/>
      <c r="G82" s="32"/>
      <c r="H82" s="43"/>
      <c r="I82" s="43"/>
      <c r="J82" s="43"/>
      <c r="K82" s="43"/>
      <c r="L82" s="43"/>
      <c r="M82" s="43"/>
      <c r="N82" s="43"/>
      <c r="O82" s="43"/>
    </row>
    <row r="83" spans="1:15" ht="18.75" x14ac:dyDescent="0.3">
      <c r="A83" s="10" t="s">
        <v>88</v>
      </c>
      <c r="B83" s="49"/>
      <c r="C83" s="49"/>
      <c r="D83" s="4"/>
      <c r="E83" s="62"/>
      <c r="F83" s="55"/>
      <c r="G83" s="34"/>
      <c r="H83" s="43"/>
      <c r="I83" s="33">
        <f t="shared" ref="I83:O83" si="11">I84</f>
        <v>99946</v>
      </c>
      <c r="J83" s="33">
        <f t="shared" si="11"/>
        <v>0</v>
      </c>
      <c r="K83" s="33">
        <f t="shared" si="11"/>
        <v>0</v>
      </c>
      <c r="L83" s="33">
        <f t="shared" si="11"/>
        <v>0</v>
      </c>
      <c r="M83" s="33">
        <f t="shared" si="11"/>
        <v>0</v>
      </c>
      <c r="N83" s="33">
        <f t="shared" si="11"/>
        <v>0</v>
      </c>
      <c r="O83" s="33">
        <f t="shared" si="11"/>
        <v>0</v>
      </c>
    </row>
    <row r="84" spans="1:15" ht="18.75" x14ac:dyDescent="0.3">
      <c r="A84" s="11" t="s">
        <v>44</v>
      </c>
      <c r="B84" s="50"/>
      <c r="C84" s="50"/>
      <c r="D84" s="4"/>
      <c r="E84" s="62"/>
      <c r="F84" s="55"/>
      <c r="G84" s="34"/>
      <c r="H84" s="43"/>
      <c r="I84" s="32">
        <v>99946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</row>
    <row r="85" spans="1:15" ht="18.75" x14ac:dyDescent="0.3">
      <c r="A85" s="11" t="s">
        <v>48</v>
      </c>
      <c r="B85" s="50"/>
      <c r="C85" s="50"/>
      <c r="D85" s="4"/>
      <c r="E85" s="62"/>
      <c r="F85" s="55"/>
      <c r="G85" s="34"/>
      <c r="H85" s="43"/>
      <c r="I85" s="34"/>
      <c r="J85" s="34"/>
      <c r="K85" s="34"/>
      <c r="L85" s="34"/>
      <c r="M85" s="34"/>
      <c r="N85" s="34"/>
      <c r="O85" s="34"/>
    </row>
    <row r="86" spans="1:15" ht="18.75" x14ac:dyDescent="0.3">
      <c r="A86" s="12" t="s">
        <v>65</v>
      </c>
      <c r="B86" s="13">
        <f t="shared" ref="B86:D86" si="12">B10+B16+B26+B36+B45+B52+B62+B67+B67+B70+B74</f>
        <v>283000000</v>
      </c>
      <c r="C86" s="53"/>
      <c r="D86" s="13">
        <f t="shared" si="12"/>
        <v>19495311.800000001</v>
      </c>
      <c r="E86" s="13">
        <f>E10+E16+E26+E36+E45+E62+E67+E67+E70+E74</f>
        <v>19977861.579999998</v>
      </c>
      <c r="F86" s="13">
        <f>F10+F16+F26+F52+F62+F67+F70+F74+F83</f>
        <v>24223528.069999997</v>
      </c>
      <c r="G86" s="13">
        <f t="shared" ref="G86" si="13">G10+G16+G26+G36+G45+G52+G62+G67+G67+G70+G74</f>
        <v>18918410.150000002</v>
      </c>
      <c r="H86" s="13">
        <f t="shared" ref="H86" si="14">H10+H16+H26+H36+H45+H52+H62+H67+H67+H70+H74</f>
        <v>27824373.890000001</v>
      </c>
      <c r="I86" s="13">
        <f t="shared" ref="I86:N86" si="15">I10+I16+I26+I36+I45+I52+I62+I67+I67+I70+I74+I83</f>
        <v>23801709.77</v>
      </c>
      <c r="J86" s="13">
        <f t="shared" ref="J86:K86" si="16">J10+J16+J26+J36+J45+J52+J62+J67+J67+J70+J74+J83</f>
        <v>19808742.870000001</v>
      </c>
      <c r="K86" s="13">
        <f t="shared" si="16"/>
        <v>23548151.289999999</v>
      </c>
      <c r="L86" s="13">
        <f t="shared" si="15"/>
        <v>19930475.18</v>
      </c>
      <c r="M86" s="13">
        <f t="shared" si="15"/>
        <v>19588411.170000002</v>
      </c>
      <c r="N86" s="13">
        <f t="shared" si="15"/>
        <v>29482792.73</v>
      </c>
      <c r="O86" s="13">
        <f t="shared" ref="O86" si="17">O10+O16+O26+O36+O45+O52+O62+O67+O67+O70+O74+O83</f>
        <v>44362778.239999995</v>
      </c>
    </row>
    <row r="91" spans="1:15" ht="15.75" thickBot="1" x14ac:dyDescent="0.3">
      <c r="A91" s="16" t="s">
        <v>94</v>
      </c>
    </row>
    <row r="92" spans="1:15" ht="15.75" thickBot="1" x14ac:dyDescent="0.3">
      <c r="A92" s="20" t="s">
        <v>80</v>
      </c>
    </row>
    <row r="93" spans="1:15" ht="30.75" thickBot="1" x14ac:dyDescent="0.3">
      <c r="A93" s="1" t="s">
        <v>81</v>
      </c>
      <c r="B93" s="16"/>
      <c r="C93" s="16"/>
    </row>
    <row r="94" spans="1:15" ht="60.75" thickBot="1" x14ac:dyDescent="0.3">
      <c r="A94" s="21" t="s">
        <v>82</v>
      </c>
      <c r="B94" s="22"/>
      <c r="C94" s="22"/>
    </row>
    <row r="95" spans="1:15" ht="29.25" customHeight="1" x14ac:dyDescent="0.25">
      <c r="B95" s="23"/>
      <c r="C95" s="23"/>
    </row>
    <row r="96" spans="1:15" ht="60.75" customHeight="1" x14ac:dyDescent="0.25">
      <c r="B96" s="24"/>
      <c r="C96" s="24"/>
    </row>
  </sheetData>
  <mergeCells count="5">
    <mergeCell ref="A2:D2"/>
    <mergeCell ref="A3:D3"/>
    <mergeCell ref="A4:D4"/>
    <mergeCell ref="A5:D5"/>
    <mergeCell ref="A6:D6"/>
  </mergeCells>
  <pageMargins left="0.27559055118110237" right="0.19685039370078741" top="0.11811023622047245" bottom="0.35433070866141736" header="0.11811023622047245" footer="0.31496062992125984"/>
  <pageSetup paperSize="5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2024-02-07T15:44:20Z</cp:lastPrinted>
  <dcterms:created xsi:type="dcterms:W3CDTF">2021-07-29T18:58:50Z</dcterms:created>
  <dcterms:modified xsi:type="dcterms:W3CDTF">2024-04-11T18:39:56Z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